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SS\CSS-M&amp;P\DSK-PUB\TYPING\POOLBACKUP\External Trade Bulletin 25\"/>
    </mc:Choice>
  </mc:AlternateContent>
  <bookViews>
    <workbookView xWindow="0" yWindow="0" windowWidth="25200" windowHeight="11985" tabRatio="817" firstSheet="1" activeTab="17"/>
  </bookViews>
  <sheets>
    <sheet name="bahrain" sheetId="1" r:id="rId1"/>
    <sheet name="egypt" sheetId="2" r:id="rId2"/>
    <sheet name="Iraq" sheetId="21" r:id="rId3"/>
    <sheet name="jordan" sheetId="3" r:id="rId4"/>
    <sheet name="kuwait" sheetId="4" r:id="rId5"/>
    <sheet name="lebanon" sheetId="5" r:id="rId6"/>
    <sheet name="libya" sheetId="22" r:id="rId7"/>
    <sheet name="mauritania" sheetId="25" r:id="rId8"/>
    <sheet name="morocco" sheetId="23" r:id="rId9"/>
    <sheet name="oman" sheetId="6" r:id="rId10"/>
    <sheet name="palestine" sheetId="7" r:id="rId11"/>
    <sheet name="qatar" sheetId="8" r:id="rId12"/>
    <sheet name="saudi arabia" sheetId="9" r:id="rId13"/>
    <sheet name="sudan" sheetId="10" r:id="rId14"/>
    <sheet name="syria" sheetId="11" r:id="rId15"/>
    <sheet name="tunisia" sheetId="24" r:id="rId16"/>
    <sheet name="UAE" sheetId="12" r:id="rId17"/>
    <sheet name="yemen" sheetId="13" r:id="rId18"/>
    <sheet name="all" sheetId="14" state="hidden" r:id="rId19"/>
    <sheet name="oil exporter" sheetId="15" state="hidden" r:id="rId20"/>
    <sheet name="non oil" sheetId="16" state="hidden" r:id="rId21"/>
    <sheet name="Sheet1" sheetId="20" state="hidden" r:id="rId22"/>
  </sheets>
  <definedNames>
    <definedName name="_xlnm._FilterDatabase" localSheetId="13" hidden="1">sudan!$B$5:$I$108</definedName>
    <definedName name="_xlnm.Print_Area" localSheetId="0">bahrain!$A$1:$L$110</definedName>
    <definedName name="_xlnm.Print_Area" localSheetId="1">egypt!$A$1:$L$108</definedName>
    <definedName name="_xlnm.Print_Area" localSheetId="2">Iraq!$A$1:$L$108</definedName>
    <definedName name="_xlnm.Print_Area" localSheetId="3">jordan!$A$1:$L$108</definedName>
    <definedName name="_xlnm.Print_Area" localSheetId="4">kuwait!$A$1:$L$110</definedName>
    <definedName name="_xlnm.Print_Area" localSheetId="5">lebanon!$A$1:$L$109</definedName>
    <definedName name="_xlnm.Print_Area" localSheetId="6">libya!$A$1:$L$106</definedName>
    <definedName name="_xlnm.Print_Area" localSheetId="7">mauritania!$A$1:$L$106</definedName>
    <definedName name="_xlnm.Print_Area" localSheetId="8">morocco!$A$1:$L$106</definedName>
    <definedName name="_xlnm.Print_Area" localSheetId="9">oman!$A$1:$L$109</definedName>
    <definedName name="_xlnm.Print_Area" localSheetId="10">palestine!$A$1:$L$106</definedName>
    <definedName name="_xlnm.Print_Area" localSheetId="11">qatar!$A$1:$L$108</definedName>
    <definedName name="_xlnm.Print_Area" localSheetId="12">'saudi arabia'!$A$1:$L$109</definedName>
    <definedName name="_xlnm.Print_Area" localSheetId="13">sudan!$A$1:$L$108</definedName>
    <definedName name="_xlnm.Print_Area" localSheetId="14">syria!$A$1:$L$108</definedName>
    <definedName name="_xlnm.Print_Area" localSheetId="15">tunisia!$A$1:$L$107</definedName>
    <definedName name="_xlnm.Print_Area" localSheetId="16">UAE!$A$1:$L$109</definedName>
    <definedName name="_xlnm.Print_Area" localSheetId="17">yemen!$A$1:$L$108</definedName>
    <definedName name="_xlnm.Print_Titles" localSheetId="0">bahrain!$1:$5</definedName>
    <definedName name="_xlnm.Print_Titles" localSheetId="1">egypt!$1:$5</definedName>
    <definedName name="_xlnm.Print_Titles" localSheetId="2">Iraq!$1:$5</definedName>
    <definedName name="_xlnm.Print_Titles" localSheetId="3">jordan!$1:$5</definedName>
    <definedName name="_xlnm.Print_Titles" localSheetId="4">kuwait!$1:$5</definedName>
    <definedName name="_xlnm.Print_Titles" localSheetId="5">lebanon!$1:$5</definedName>
    <definedName name="_xlnm.Print_Titles" localSheetId="6">libya!$1:$5</definedName>
    <definedName name="_xlnm.Print_Titles" localSheetId="7">mauritania!$1:$5</definedName>
    <definedName name="_xlnm.Print_Titles" localSheetId="8">morocco!$1:$5</definedName>
    <definedName name="_xlnm.Print_Titles" localSheetId="9">oman!$1:$5</definedName>
    <definedName name="_xlnm.Print_Titles" localSheetId="10">palestine!$1:$5</definedName>
    <definedName name="_xlnm.Print_Titles" localSheetId="11">qatar!$1:$5</definedName>
    <definedName name="_xlnm.Print_Titles" localSheetId="12">'saudi arabia'!$1:$5</definedName>
    <definedName name="_xlnm.Print_Titles" localSheetId="13">sudan!$1:$5</definedName>
    <definedName name="_xlnm.Print_Titles" localSheetId="14">syria!$1:$5</definedName>
    <definedName name="_xlnm.Print_Titles" localSheetId="15">tunisia!$1:$5</definedName>
    <definedName name="_xlnm.Print_Titles" localSheetId="16">UAE!$1:$5</definedName>
    <definedName name="_xlnm.Print_Titles" localSheetId="17">yemen!$1:$5</definedName>
  </definedNames>
  <calcPr calcId="152511"/>
</workbook>
</file>

<file path=xl/calcChain.xml><?xml version="1.0" encoding="utf-8"?>
<calcChain xmlns="http://schemas.openxmlformats.org/spreadsheetml/2006/main">
  <c r="K104" i="16" l="1"/>
  <c r="J104" i="16"/>
  <c r="I104" i="16"/>
  <c r="H104" i="16"/>
  <c r="G104" i="16"/>
  <c r="F104" i="16"/>
  <c r="E104" i="16"/>
  <c r="D104" i="16"/>
  <c r="C104" i="16"/>
  <c r="B104" i="16"/>
  <c r="K103" i="16"/>
  <c r="J103" i="16"/>
  <c r="I103" i="16"/>
  <c r="H103" i="16"/>
  <c r="G103" i="16"/>
  <c r="F103" i="16"/>
  <c r="E103" i="16"/>
  <c r="D103" i="16"/>
  <c r="C103" i="16"/>
  <c r="B103" i="16"/>
  <c r="K102" i="16"/>
  <c r="J102" i="16"/>
  <c r="I102" i="16"/>
  <c r="H102" i="16"/>
  <c r="G102" i="16"/>
  <c r="F102" i="16"/>
  <c r="E102" i="16"/>
  <c r="D102" i="16"/>
  <c r="C102" i="16"/>
  <c r="B102" i="16"/>
  <c r="K101" i="16"/>
  <c r="J101" i="16"/>
  <c r="I101" i="16"/>
  <c r="H101" i="16"/>
  <c r="G101" i="16"/>
  <c r="F101" i="16"/>
  <c r="E101" i="16"/>
  <c r="D101" i="16"/>
  <c r="C101" i="16"/>
  <c r="B101" i="16"/>
  <c r="K100" i="16"/>
  <c r="J100" i="16"/>
  <c r="I100" i="16"/>
  <c r="H100" i="16"/>
  <c r="G100" i="16"/>
  <c r="F100" i="16"/>
  <c r="E100" i="16"/>
  <c r="D100" i="16"/>
  <c r="C100" i="16"/>
  <c r="B100" i="16"/>
  <c r="K99" i="16"/>
  <c r="J99" i="16"/>
  <c r="I99" i="16"/>
  <c r="H99" i="16"/>
  <c r="G99" i="16"/>
  <c r="F99" i="16"/>
  <c r="E99" i="16"/>
  <c r="D99" i="16"/>
  <c r="C99" i="16"/>
  <c r="B99" i="16"/>
  <c r="K98" i="16"/>
  <c r="J98" i="16"/>
  <c r="I98" i="16"/>
  <c r="H98" i="16"/>
  <c r="G98" i="16"/>
  <c r="F98" i="16"/>
  <c r="E98" i="16"/>
  <c r="D98" i="16"/>
  <c r="C98" i="16"/>
  <c r="B98" i="16"/>
  <c r="K97" i="16"/>
  <c r="J97" i="16"/>
  <c r="I97" i="16"/>
  <c r="H97" i="16"/>
  <c r="G97" i="16"/>
  <c r="F97" i="16"/>
  <c r="E97" i="16"/>
  <c r="D97" i="16"/>
  <c r="C97" i="16"/>
  <c r="B97" i="16"/>
  <c r="K96" i="16"/>
  <c r="J96" i="16"/>
  <c r="I96" i="16"/>
  <c r="H96" i="16"/>
  <c r="G96" i="16"/>
  <c r="F96" i="16"/>
  <c r="E96" i="16"/>
  <c r="D96" i="16"/>
  <c r="C96" i="16"/>
  <c r="B96" i="16"/>
  <c r="K95" i="16"/>
  <c r="J95" i="16"/>
  <c r="I95" i="16"/>
  <c r="H95" i="16"/>
  <c r="G95" i="16"/>
  <c r="F95" i="16"/>
  <c r="E95" i="16"/>
  <c r="D95" i="16"/>
  <c r="C95" i="16"/>
  <c r="B95" i="16"/>
  <c r="K94" i="16"/>
  <c r="J94" i="16"/>
  <c r="I94" i="16"/>
  <c r="H94" i="16"/>
  <c r="G94" i="16"/>
  <c r="F94" i="16"/>
  <c r="E94" i="16"/>
  <c r="D94" i="16"/>
  <c r="C94" i="16"/>
  <c r="B94" i="16"/>
  <c r="K93" i="16"/>
  <c r="J93" i="16"/>
  <c r="I93" i="16"/>
  <c r="H93" i="16"/>
  <c r="G93" i="16"/>
  <c r="F93" i="16"/>
  <c r="E93" i="16"/>
  <c r="D93" i="16"/>
  <c r="C93" i="16"/>
  <c r="B93" i="16"/>
  <c r="K92" i="16"/>
  <c r="J92" i="16"/>
  <c r="I92" i="16"/>
  <c r="H92" i="16"/>
  <c r="G92" i="16"/>
  <c r="F92" i="16"/>
  <c r="E92" i="16"/>
  <c r="D92" i="16"/>
  <c r="C92" i="16"/>
  <c r="B92" i="16"/>
  <c r="K91" i="16"/>
  <c r="J91" i="16"/>
  <c r="I91" i="16"/>
  <c r="H91" i="16"/>
  <c r="G91" i="16"/>
  <c r="F91" i="16"/>
  <c r="E91" i="16"/>
  <c r="D91" i="16"/>
  <c r="C91" i="16"/>
  <c r="B91" i="16"/>
  <c r="K90" i="16"/>
  <c r="J90" i="16"/>
  <c r="I90" i="16"/>
  <c r="H90" i="16"/>
  <c r="G90" i="16"/>
  <c r="F90" i="16"/>
  <c r="E90" i="16"/>
  <c r="D90" i="16"/>
  <c r="C90" i="16"/>
  <c r="B90" i="16"/>
  <c r="K89" i="16"/>
  <c r="J89" i="16"/>
  <c r="I89" i="16"/>
  <c r="H89" i="16"/>
  <c r="G89" i="16"/>
  <c r="F89" i="16"/>
  <c r="E89" i="16"/>
  <c r="D89" i="16"/>
  <c r="C89" i="16"/>
  <c r="B89" i="16"/>
  <c r="K88" i="16"/>
  <c r="J88" i="16"/>
  <c r="I88" i="16"/>
  <c r="H88" i="16"/>
  <c r="G88" i="16"/>
  <c r="F88" i="16"/>
  <c r="E88" i="16"/>
  <c r="D88" i="16"/>
  <c r="C88" i="16"/>
  <c r="B88" i="16"/>
  <c r="K87" i="16"/>
  <c r="J87" i="16"/>
  <c r="I87" i="16"/>
  <c r="H87" i="16"/>
  <c r="G87" i="16"/>
  <c r="F87" i="16"/>
  <c r="E87" i="16"/>
  <c r="D87" i="16"/>
  <c r="C87" i="16"/>
  <c r="B87" i="16"/>
  <c r="K86" i="16"/>
  <c r="J86" i="16"/>
  <c r="I86" i="16"/>
  <c r="H86" i="16"/>
  <c r="G86" i="16"/>
  <c r="F86" i="16"/>
  <c r="E86" i="16"/>
  <c r="D86" i="16"/>
  <c r="C86" i="16"/>
  <c r="B86" i="16"/>
  <c r="K85" i="16"/>
  <c r="J85" i="16"/>
  <c r="I85" i="16"/>
  <c r="H85" i="16"/>
  <c r="G85" i="16"/>
  <c r="F85" i="16"/>
  <c r="E85" i="16"/>
  <c r="D85" i="16"/>
  <c r="C85" i="16"/>
  <c r="B85" i="16"/>
  <c r="K84" i="16"/>
  <c r="J84" i="16"/>
  <c r="I84" i="16"/>
  <c r="H84" i="16"/>
  <c r="G84" i="16"/>
  <c r="F84" i="16"/>
  <c r="E84" i="16"/>
  <c r="D84" i="16"/>
  <c r="C84" i="16"/>
  <c r="B84" i="16"/>
  <c r="K83" i="16"/>
  <c r="J83" i="16"/>
  <c r="I83" i="16"/>
  <c r="H83" i="16"/>
  <c r="G83" i="16"/>
  <c r="F83" i="16"/>
  <c r="E83" i="16"/>
  <c r="D83" i="16"/>
  <c r="C83" i="16"/>
  <c r="B83" i="16"/>
  <c r="K82" i="16"/>
  <c r="J82" i="16"/>
  <c r="I82" i="16"/>
  <c r="H82" i="16"/>
  <c r="G82" i="16"/>
  <c r="F82" i="16"/>
  <c r="E82" i="16"/>
  <c r="D82" i="16"/>
  <c r="C82" i="16"/>
  <c r="B82" i="16"/>
  <c r="K81" i="16"/>
  <c r="J81" i="16"/>
  <c r="I81" i="16"/>
  <c r="H81" i="16"/>
  <c r="G81" i="16"/>
  <c r="F81" i="16"/>
  <c r="E81" i="16"/>
  <c r="D81" i="16"/>
  <c r="C81" i="16"/>
  <c r="B81" i="16"/>
  <c r="K80" i="16"/>
  <c r="J80" i="16"/>
  <c r="I80" i="16"/>
  <c r="H80" i="16"/>
  <c r="G80" i="16"/>
  <c r="F80" i="16"/>
  <c r="E80" i="16"/>
  <c r="D80" i="16"/>
  <c r="C80" i="16"/>
  <c r="B80" i="16"/>
  <c r="K79" i="16"/>
  <c r="J79" i="16"/>
  <c r="I79" i="16"/>
  <c r="H79" i="16"/>
  <c r="G79" i="16"/>
  <c r="F79" i="16"/>
  <c r="E79" i="16"/>
  <c r="D79" i="16"/>
  <c r="C79" i="16"/>
  <c r="B79" i="16"/>
  <c r="K78" i="16"/>
  <c r="J78" i="16"/>
  <c r="I78" i="16"/>
  <c r="H78" i="16"/>
  <c r="G78" i="16"/>
  <c r="F78" i="16"/>
  <c r="E78" i="16"/>
  <c r="D78" i="16"/>
  <c r="C78" i="16"/>
  <c r="B78" i="16"/>
  <c r="K77" i="16"/>
  <c r="J77" i="16"/>
  <c r="I77" i="16"/>
  <c r="H77" i="16"/>
  <c r="G77" i="16"/>
  <c r="F77" i="16"/>
  <c r="E77" i="16"/>
  <c r="D77" i="16"/>
  <c r="C77" i="16"/>
  <c r="B77" i="16"/>
  <c r="K76" i="16"/>
  <c r="J76" i="16"/>
  <c r="I76" i="16"/>
  <c r="H76" i="16"/>
  <c r="G76" i="16"/>
  <c r="F76" i="16"/>
  <c r="E76" i="16"/>
  <c r="D76" i="16"/>
  <c r="C76" i="16"/>
  <c r="B76" i="16"/>
  <c r="K75" i="16"/>
  <c r="J75" i="16"/>
  <c r="I75" i="16"/>
  <c r="H75" i="16"/>
  <c r="G75" i="16"/>
  <c r="F75" i="16"/>
  <c r="E75" i="16"/>
  <c r="D75" i="16"/>
  <c r="C75" i="16"/>
  <c r="B75" i="16"/>
  <c r="K74" i="16"/>
  <c r="J74" i="16"/>
  <c r="I74" i="16"/>
  <c r="H74" i="16"/>
  <c r="G74" i="16"/>
  <c r="F74" i="16"/>
  <c r="E74" i="16"/>
  <c r="D74" i="16"/>
  <c r="C74" i="16"/>
  <c r="B74" i="16"/>
  <c r="K73" i="16"/>
  <c r="J73" i="16"/>
  <c r="I73" i="16"/>
  <c r="H73" i="16"/>
  <c r="G73" i="16"/>
  <c r="F73" i="16"/>
  <c r="E73" i="16"/>
  <c r="D73" i="16"/>
  <c r="C73" i="16"/>
  <c r="B73" i="16"/>
  <c r="K72" i="16"/>
  <c r="J72" i="16"/>
  <c r="I72" i="16"/>
  <c r="H72" i="16"/>
  <c r="G72" i="16"/>
  <c r="F72" i="16"/>
  <c r="E72" i="16"/>
  <c r="D72" i="16"/>
  <c r="C72" i="16"/>
  <c r="B72" i="16"/>
  <c r="K71" i="16"/>
  <c r="J71" i="16"/>
  <c r="I71" i="16"/>
  <c r="H71" i="16"/>
  <c r="G71" i="16"/>
  <c r="F71" i="16"/>
  <c r="E71" i="16"/>
  <c r="D71" i="16"/>
  <c r="C71" i="16"/>
  <c r="B71" i="16"/>
  <c r="K70" i="16"/>
  <c r="J70" i="16"/>
  <c r="I70" i="16"/>
  <c r="H70" i="16"/>
  <c r="G70" i="16"/>
  <c r="F70" i="16"/>
  <c r="E70" i="16"/>
  <c r="D70" i="16"/>
  <c r="C70" i="16"/>
  <c r="B70" i="16"/>
  <c r="K69" i="16"/>
  <c r="J69" i="16"/>
  <c r="I69" i="16"/>
  <c r="H69" i="16"/>
  <c r="G69" i="16"/>
  <c r="F69" i="16"/>
  <c r="E69" i="16"/>
  <c r="D69" i="16"/>
  <c r="C69" i="16"/>
  <c r="B69" i="16"/>
  <c r="K68" i="16"/>
  <c r="J68" i="16"/>
  <c r="I68" i="16"/>
  <c r="H68" i="16"/>
  <c r="G68" i="16"/>
  <c r="F68" i="16"/>
  <c r="E68" i="16"/>
  <c r="D68" i="16"/>
  <c r="C68" i="16"/>
  <c r="B68" i="16"/>
  <c r="K67" i="16"/>
  <c r="J67" i="16"/>
  <c r="I67" i="16"/>
  <c r="H67" i="16"/>
  <c r="G67" i="16"/>
  <c r="F67" i="16"/>
  <c r="E67" i="16"/>
  <c r="D67" i="16"/>
  <c r="C67" i="16"/>
  <c r="B67" i="16"/>
  <c r="K66" i="16"/>
  <c r="J66" i="16"/>
  <c r="I66" i="16"/>
  <c r="H66" i="16"/>
  <c r="G66" i="16"/>
  <c r="F66" i="16"/>
  <c r="E66" i="16"/>
  <c r="D66" i="16"/>
  <c r="C66" i="16"/>
  <c r="B66" i="16"/>
  <c r="K65" i="16"/>
  <c r="J65" i="16"/>
  <c r="I65" i="16"/>
  <c r="H65" i="16"/>
  <c r="G65" i="16"/>
  <c r="F65" i="16"/>
  <c r="E65" i="16"/>
  <c r="D65" i="16"/>
  <c r="C65" i="16"/>
  <c r="B65" i="16"/>
  <c r="K64" i="16"/>
  <c r="J64" i="16"/>
  <c r="I64" i="16"/>
  <c r="H64" i="16"/>
  <c r="G64" i="16"/>
  <c r="F64" i="16"/>
  <c r="E64" i="16"/>
  <c r="D64" i="16"/>
  <c r="C64" i="16"/>
  <c r="B64" i="16"/>
  <c r="K63" i="16"/>
  <c r="J63" i="16"/>
  <c r="I63" i="16"/>
  <c r="H63" i="16"/>
  <c r="G63" i="16"/>
  <c r="F63" i="16"/>
  <c r="E63" i="16"/>
  <c r="D63" i="16"/>
  <c r="C63" i="16"/>
  <c r="B63" i="16"/>
  <c r="K62" i="16"/>
  <c r="J62" i="16"/>
  <c r="I62" i="16"/>
  <c r="H62" i="16"/>
  <c r="G62" i="16"/>
  <c r="F62" i="16"/>
  <c r="E62" i="16"/>
  <c r="D62" i="16"/>
  <c r="C62" i="16"/>
  <c r="B62" i="16"/>
  <c r="K61" i="16"/>
  <c r="J61" i="16"/>
  <c r="I61" i="16"/>
  <c r="H61" i="16"/>
  <c r="G61" i="16"/>
  <c r="F61" i="16"/>
  <c r="E61" i="16"/>
  <c r="D61" i="16"/>
  <c r="C61" i="16"/>
  <c r="B61" i="16"/>
  <c r="K60" i="16"/>
  <c r="J60" i="16"/>
  <c r="I60" i="16"/>
  <c r="H60" i="16"/>
  <c r="G60" i="16"/>
  <c r="F60" i="16"/>
  <c r="E60" i="16"/>
  <c r="D60" i="16"/>
  <c r="C60" i="16"/>
  <c r="B60" i="16"/>
  <c r="K59" i="16"/>
  <c r="J59" i="16"/>
  <c r="I59" i="16"/>
  <c r="H59" i="16"/>
  <c r="G59" i="16"/>
  <c r="F59" i="16"/>
  <c r="E59" i="16"/>
  <c r="D59" i="16"/>
  <c r="C59" i="16"/>
  <c r="B59" i="16"/>
  <c r="K58" i="16"/>
  <c r="J58" i="16"/>
  <c r="I58" i="16"/>
  <c r="H58" i="16"/>
  <c r="G58" i="16"/>
  <c r="F58" i="16"/>
  <c r="E58" i="16"/>
  <c r="D58" i="16"/>
  <c r="C58" i="16"/>
  <c r="B58" i="16"/>
  <c r="K57" i="16"/>
  <c r="J57" i="16"/>
  <c r="I57" i="16"/>
  <c r="H57" i="16"/>
  <c r="G57" i="16"/>
  <c r="F57" i="16"/>
  <c r="E57" i="16"/>
  <c r="D57" i="16"/>
  <c r="C57" i="16"/>
  <c r="B57" i="16"/>
  <c r="K56" i="16"/>
  <c r="J56" i="16"/>
  <c r="I56" i="16"/>
  <c r="H56" i="16"/>
  <c r="G56" i="16"/>
  <c r="F56" i="16"/>
  <c r="E56" i="16"/>
  <c r="D56" i="16"/>
  <c r="C56" i="16"/>
  <c r="B56" i="16"/>
  <c r="K55" i="16"/>
  <c r="J55" i="16"/>
  <c r="I55" i="16"/>
  <c r="H55" i="16"/>
  <c r="G55" i="16"/>
  <c r="F55" i="16"/>
  <c r="E55" i="16"/>
  <c r="D55" i="16"/>
  <c r="C55" i="16"/>
  <c r="B55" i="16"/>
  <c r="K54" i="16"/>
  <c r="J54" i="16"/>
  <c r="I54" i="16"/>
  <c r="H54" i="16"/>
  <c r="G54" i="16"/>
  <c r="F54" i="16"/>
  <c r="E54" i="16"/>
  <c r="D54" i="16"/>
  <c r="C54" i="16"/>
  <c r="B54" i="16"/>
  <c r="K53" i="16"/>
  <c r="J53" i="16"/>
  <c r="I53" i="16"/>
  <c r="H53" i="16"/>
  <c r="G53" i="16"/>
  <c r="F53" i="16"/>
  <c r="E53" i="16"/>
  <c r="D53" i="16"/>
  <c r="C53" i="16"/>
  <c r="B53" i="16"/>
  <c r="K52" i="16"/>
  <c r="J52" i="16"/>
  <c r="I52" i="16"/>
  <c r="H52" i="16"/>
  <c r="G52" i="16"/>
  <c r="F52" i="16"/>
  <c r="E52" i="16"/>
  <c r="D52" i="16"/>
  <c r="C52" i="16"/>
  <c r="B52" i="16"/>
  <c r="K51" i="16"/>
  <c r="J51" i="16"/>
  <c r="I51" i="16"/>
  <c r="H51" i="16"/>
  <c r="G51" i="16"/>
  <c r="F51" i="16"/>
  <c r="E51" i="16"/>
  <c r="D51" i="16"/>
  <c r="C51" i="16"/>
  <c r="B51" i="16"/>
  <c r="K50" i="16"/>
  <c r="J50" i="16"/>
  <c r="I50" i="16"/>
  <c r="H50" i="16"/>
  <c r="G50" i="16"/>
  <c r="F50" i="16"/>
  <c r="E50" i="16"/>
  <c r="D50" i="16"/>
  <c r="C50" i="16"/>
  <c r="B50" i="16"/>
  <c r="K49" i="16"/>
  <c r="J49" i="16"/>
  <c r="I49" i="16"/>
  <c r="H49" i="16"/>
  <c r="G49" i="16"/>
  <c r="F49" i="16"/>
  <c r="E49" i="16"/>
  <c r="D49" i="16"/>
  <c r="C49" i="16"/>
  <c r="B49" i="16"/>
  <c r="K48" i="16"/>
  <c r="J48" i="16"/>
  <c r="I48" i="16"/>
  <c r="H48" i="16"/>
  <c r="G48" i="16"/>
  <c r="F48" i="16"/>
  <c r="E48" i="16"/>
  <c r="D48" i="16"/>
  <c r="C48" i="16"/>
  <c r="B48" i="16"/>
  <c r="K47" i="16"/>
  <c r="J47" i="16"/>
  <c r="I47" i="16"/>
  <c r="H47" i="16"/>
  <c r="G47" i="16"/>
  <c r="F47" i="16"/>
  <c r="E47" i="16"/>
  <c r="D47" i="16"/>
  <c r="C47" i="16"/>
  <c r="B47" i="16"/>
  <c r="K46" i="16"/>
  <c r="J46" i="16"/>
  <c r="I46" i="16"/>
  <c r="H46" i="16"/>
  <c r="G46" i="16"/>
  <c r="F46" i="16"/>
  <c r="E46" i="16"/>
  <c r="D46" i="16"/>
  <c r="C46" i="16"/>
  <c r="B46" i="16"/>
  <c r="K45" i="16"/>
  <c r="J45" i="16"/>
  <c r="I45" i="16"/>
  <c r="H45" i="16"/>
  <c r="G45" i="16"/>
  <c r="F45" i="16"/>
  <c r="E45" i="16"/>
  <c r="D45" i="16"/>
  <c r="C45" i="16"/>
  <c r="B45" i="16"/>
  <c r="K44" i="16"/>
  <c r="J44" i="16"/>
  <c r="I44" i="16"/>
  <c r="H44" i="16"/>
  <c r="G44" i="16"/>
  <c r="F44" i="16"/>
  <c r="E44" i="16"/>
  <c r="D44" i="16"/>
  <c r="C44" i="16"/>
  <c r="B44" i="16"/>
  <c r="K43" i="16"/>
  <c r="J43" i="16"/>
  <c r="I43" i="16"/>
  <c r="H43" i="16"/>
  <c r="G43" i="16"/>
  <c r="F43" i="16"/>
  <c r="E43" i="16"/>
  <c r="D43" i="16"/>
  <c r="C43" i="16"/>
  <c r="B43" i="16"/>
  <c r="K42" i="16"/>
  <c r="J42" i="16"/>
  <c r="I42" i="16"/>
  <c r="H42" i="16"/>
  <c r="G42" i="16"/>
  <c r="F42" i="16"/>
  <c r="E42" i="16"/>
  <c r="D42" i="16"/>
  <c r="C42" i="16"/>
  <c r="B42" i="16"/>
  <c r="K41" i="16"/>
  <c r="J41" i="16"/>
  <c r="I41" i="16"/>
  <c r="H41" i="16"/>
  <c r="G41" i="16"/>
  <c r="F41" i="16"/>
  <c r="E41" i="16"/>
  <c r="D41" i="16"/>
  <c r="C41" i="16"/>
  <c r="B41" i="16"/>
  <c r="K40" i="16"/>
  <c r="J40" i="16"/>
  <c r="I40" i="16"/>
  <c r="H40" i="16"/>
  <c r="G40" i="16"/>
  <c r="F40" i="16"/>
  <c r="E40" i="16"/>
  <c r="D40" i="16"/>
  <c r="C40" i="16"/>
  <c r="B40" i="16"/>
  <c r="K39" i="16"/>
  <c r="J39" i="16"/>
  <c r="I39" i="16"/>
  <c r="H39" i="16"/>
  <c r="G39" i="16"/>
  <c r="F39" i="16"/>
  <c r="E39" i="16"/>
  <c r="D39" i="16"/>
  <c r="C39" i="16"/>
  <c r="B39" i="16"/>
  <c r="K38" i="16"/>
  <c r="J38" i="16"/>
  <c r="I38" i="16"/>
  <c r="H38" i="16"/>
  <c r="G38" i="16"/>
  <c r="F38" i="16"/>
  <c r="E38" i="16"/>
  <c r="D38" i="16"/>
  <c r="C38" i="16"/>
  <c r="B38" i="16"/>
  <c r="K37" i="16"/>
  <c r="J37" i="16"/>
  <c r="I37" i="16"/>
  <c r="H37" i="16"/>
  <c r="G37" i="16"/>
  <c r="F37" i="16"/>
  <c r="E37" i="16"/>
  <c r="D37" i="16"/>
  <c r="C37" i="16"/>
  <c r="B37" i="16"/>
  <c r="K36" i="16"/>
  <c r="J36" i="16"/>
  <c r="I36" i="16"/>
  <c r="H36" i="16"/>
  <c r="G36" i="16"/>
  <c r="F36" i="16"/>
  <c r="E36" i="16"/>
  <c r="D36" i="16"/>
  <c r="C36" i="16"/>
  <c r="B36" i="16"/>
  <c r="K35" i="16"/>
  <c r="J35" i="16"/>
  <c r="I35" i="16"/>
  <c r="H35" i="16"/>
  <c r="G35" i="16"/>
  <c r="F35" i="16"/>
  <c r="E35" i="16"/>
  <c r="D35" i="16"/>
  <c r="C35" i="16"/>
  <c r="B35" i="16"/>
  <c r="K34" i="16"/>
  <c r="J34" i="16"/>
  <c r="I34" i="16"/>
  <c r="H34" i="16"/>
  <c r="G34" i="16"/>
  <c r="F34" i="16"/>
  <c r="E34" i="16"/>
  <c r="D34" i="16"/>
  <c r="C34" i="16"/>
  <c r="B34" i="16"/>
  <c r="K33" i="16"/>
  <c r="J33" i="16"/>
  <c r="I33" i="16"/>
  <c r="H33" i="16"/>
  <c r="G33" i="16"/>
  <c r="F33" i="16"/>
  <c r="E33" i="16"/>
  <c r="D33" i="16"/>
  <c r="C33" i="16"/>
  <c r="B33" i="16"/>
  <c r="K32" i="16"/>
  <c r="J32" i="16"/>
  <c r="I32" i="16"/>
  <c r="H32" i="16"/>
  <c r="G32" i="16"/>
  <c r="F32" i="16"/>
  <c r="E32" i="16"/>
  <c r="D32" i="16"/>
  <c r="C32" i="16"/>
  <c r="B32" i="16"/>
  <c r="K31" i="16"/>
  <c r="J31" i="16"/>
  <c r="I31" i="16"/>
  <c r="H31" i="16"/>
  <c r="G31" i="16"/>
  <c r="F31" i="16"/>
  <c r="E31" i="16"/>
  <c r="D31" i="16"/>
  <c r="C31" i="16"/>
  <c r="B31" i="16"/>
  <c r="K30" i="16"/>
  <c r="J30" i="16"/>
  <c r="I30" i="16"/>
  <c r="H30" i="16"/>
  <c r="G30" i="16"/>
  <c r="F30" i="16"/>
  <c r="E30" i="16"/>
  <c r="D30" i="16"/>
  <c r="C30" i="16"/>
  <c r="B30" i="16"/>
  <c r="K29" i="16"/>
  <c r="J29" i="16"/>
  <c r="I29" i="16"/>
  <c r="H29" i="16"/>
  <c r="G29" i="16"/>
  <c r="F29" i="16"/>
  <c r="E29" i="16"/>
  <c r="D29" i="16"/>
  <c r="C29" i="16"/>
  <c r="B29" i="16"/>
  <c r="K28" i="16"/>
  <c r="J28" i="16"/>
  <c r="I28" i="16"/>
  <c r="H28" i="16"/>
  <c r="G28" i="16"/>
  <c r="F28" i="16"/>
  <c r="E28" i="16"/>
  <c r="D28" i="16"/>
  <c r="C28" i="16"/>
  <c r="B28" i="16"/>
  <c r="K27" i="16"/>
  <c r="J27" i="16"/>
  <c r="I27" i="16"/>
  <c r="H27" i="16"/>
  <c r="G27" i="16"/>
  <c r="F27" i="16"/>
  <c r="E27" i="16"/>
  <c r="D27" i="16"/>
  <c r="C27" i="16"/>
  <c r="B27" i="16"/>
  <c r="K26" i="16"/>
  <c r="J26" i="16"/>
  <c r="I26" i="16"/>
  <c r="H26" i="16"/>
  <c r="G26" i="16"/>
  <c r="F26" i="16"/>
  <c r="E26" i="16"/>
  <c r="D26" i="16"/>
  <c r="C26" i="16"/>
  <c r="B26" i="16"/>
  <c r="K25" i="16"/>
  <c r="J25" i="16"/>
  <c r="I25" i="16"/>
  <c r="H25" i="16"/>
  <c r="G25" i="16"/>
  <c r="F25" i="16"/>
  <c r="E25" i="16"/>
  <c r="D25" i="16"/>
  <c r="C25" i="16"/>
  <c r="B25" i="16"/>
  <c r="K24" i="16"/>
  <c r="J24" i="16"/>
  <c r="I24" i="16"/>
  <c r="H24" i="16"/>
  <c r="G24" i="16"/>
  <c r="F24" i="16"/>
  <c r="E24" i="16"/>
  <c r="D24" i="16"/>
  <c r="C24" i="16"/>
  <c r="B24" i="16"/>
  <c r="K23" i="16"/>
  <c r="J23" i="16"/>
  <c r="I23" i="16"/>
  <c r="H23" i="16"/>
  <c r="G23" i="16"/>
  <c r="F23" i="16"/>
  <c r="E23" i="16"/>
  <c r="D23" i="16"/>
  <c r="C23" i="16"/>
  <c r="B23" i="16"/>
  <c r="K22" i="16"/>
  <c r="J22" i="16"/>
  <c r="I22" i="16"/>
  <c r="H22" i="16"/>
  <c r="G22" i="16"/>
  <c r="F22" i="16"/>
  <c r="E22" i="16"/>
  <c r="D22" i="16"/>
  <c r="C22" i="16"/>
  <c r="B22" i="16"/>
  <c r="K21" i="16"/>
  <c r="J21" i="16"/>
  <c r="I21" i="16"/>
  <c r="H21" i="16"/>
  <c r="G21" i="16"/>
  <c r="F21" i="16"/>
  <c r="E21" i="16"/>
  <c r="D21" i="16"/>
  <c r="C21" i="16"/>
  <c r="B21" i="16"/>
  <c r="K20" i="16"/>
  <c r="J20" i="16"/>
  <c r="I20" i="16"/>
  <c r="H20" i="16"/>
  <c r="G20" i="16"/>
  <c r="F20" i="16"/>
  <c r="E20" i="16"/>
  <c r="D20" i="16"/>
  <c r="C20" i="16"/>
  <c r="B20" i="16"/>
  <c r="K19" i="16"/>
  <c r="J19" i="16"/>
  <c r="I19" i="16"/>
  <c r="H19" i="16"/>
  <c r="G19" i="16"/>
  <c r="F19" i="16"/>
  <c r="E19" i="16"/>
  <c r="D19" i="16"/>
  <c r="C19" i="16"/>
  <c r="B19" i="16"/>
  <c r="K18" i="16"/>
  <c r="J18" i="16"/>
  <c r="I18" i="16"/>
  <c r="H18" i="16"/>
  <c r="G18" i="16"/>
  <c r="F18" i="16"/>
  <c r="E18" i="16"/>
  <c r="D18" i="16"/>
  <c r="C18" i="16"/>
  <c r="B18" i="16"/>
  <c r="K17" i="16"/>
  <c r="J17" i="16"/>
  <c r="I17" i="16"/>
  <c r="H17" i="16"/>
  <c r="G17" i="16"/>
  <c r="F17" i="16"/>
  <c r="E17" i="16"/>
  <c r="D17" i="16"/>
  <c r="C17" i="16"/>
  <c r="B17" i="16"/>
  <c r="K16" i="16"/>
  <c r="J16" i="16"/>
  <c r="I16" i="16"/>
  <c r="H16" i="16"/>
  <c r="G16" i="16"/>
  <c r="F16" i="16"/>
  <c r="E16" i="16"/>
  <c r="D16" i="16"/>
  <c r="C16" i="16"/>
  <c r="B16" i="16"/>
  <c r="K15" i="16"/>
  <c r="J15" i="16"/>
  <c r="I15" i="16"/>
  <c r="H15" i="16"/>
  <c r="G15" i="16"/>
  <c r="F15" i="16"/>
  <c r="E15" i="16"/>
  <c r="D15" i="16"/>
  <c r="C15" i="16"/>
  <c r="B15" i="16"/>
  <c r="K14" i="16"/>
  <c r="J14" i="16"/>
  <c r="I14" i="16"/>
  <c r="H14" i="16"/>
  <c r="G14" i="16"/>
  <c r="F14" i="16"/>
  <c r="E14" i="16"/>
  <c r="D14" i="16"/>
  <c r="C14" i="16"/>
  <c r="B14" i="16"/>
  <c r="K13" i="16"/>
  <c r="J13" i="16"/>
  <c r="I13" i="16"/>
  <c r="H13" i="16"/>
  <c r="G13" i="16"/>
  <c r="F13" i="16"/>
  <c r="E13" i="16"/>
  <c r="D13" i="16"/>
  <c r="C13" i="16"/>
  <c r="B13" i="16"/>
  <c r="K12" i="16"/>
  <c r="J12" i="16"/>
  <c r="I12" i="16"/>
  <c r="H12" i="16"/>
  <c r="G12" i="16"/>
  <c r="F12" i="16"/>
  <c r="E12" i="16"/>
  <c r="D12" i="16"/>
  <c r="C12" i="16"/>
  <c r="B12" i="16"/>
  <c r="K11" i="16"/>
  <c r="J11" i="16"/>
  <c r="I11" i="16"/>
  <c r="H11" i="16"/>
  <c r="G11" i="16"/>
  <c r="F11" i="16"/>
  <c r="E11" i="16"/>
  <c r="D11" i="16"/>
  <c r="C11" i="16"/>
  <c r="B11" i="16"/>
  <c r="K10" i="16"/>
  <c r="J10" i="16"/>
  <c r="I10" i="16"/>
  <c r="H10" i="16"/>
  <c r="G10" i="16"/>
  <c r="F10" i="16"/>
  <c r="E10" i="16"/>
  <c r="D10" i="16"/>
  <c r="C10" i="16"/>
  <c r="B10" i="16"/>
  <c r="K9" i="16"/>
  <c r="J9" i="16"/>
  <c r="I9" i="16"/>
  <c r="H9" i="16"/>
  <c r="G9" i="16"/>
  <c r="F9" i="16"/>
  <c r="E9" i="16"/>
  <c r="D9" i="16"/>
  <c r="C9" i="16"/>
  <c r="B9" i="16"/>
  <c r="K8" i="16"/>
  <c r="J8" i="16"/>
  <c r="I8" i="16"/>
  <c r="H8" i="16"/>
  <c r="G8" i="16"/>
  <c r="F8" i="16"/>
  <c r="E8" i="16"/>
  <c r="D8" i="16"/>
  <c r="C8" i="16"/>
  <c r="B8" i="16"/>
  <c r="K7" i="16"/>
  <c r="J7" i="16"/>
  <c r="I7" i="16"/>
  <c r="H7" i="16"/>
  <c r="G7" i="16"/>
  <c r="F7" i="16"/>
  <c r="E7" i="16"/>
  <c r="D7" i="16"/>
  <c r="C7" i="16"/>
  <c r="B7" i="16"/>
  <c r="K6" i="16"/>
  <c r="J6" i="16"/>
  <c r="I6" i="16"/>
  <c r="H6" i="16"/>
  <c r="G6" i="16"/>
  <c r="F6" i="16"/>
  <c r="E6" i="16"/>
  <c r="D6" i="16"/>
  <c r="C6" i="16"/>
  <c r="B6" i="16"/>
  <c r="K128" i="16"/>
  <c r="J128" i="16"/>
  <c r="I128" i="16"/>
  <c r="H128" i="16"/>
  <c r="G128" i="16"/>
  <c r="F128" i="16"/>
  <c r="E128" i="16"/>
  <c r="D128" i="16"/>
  <c r="C128" i="16"/>
  <c r="B128" i="16"/>
  <c r="W5" i="16"/>
  <c r="V5" i="16"/>
  <c r="U5" i="16"/>
  <c r="T5" i="16"/>
  <c r="S5" i="16"/>
  <c r="R5" i="16"/>
  <c r="Q5" i="16"/>
  <c r="P5" i="16"/>
  <c r="O5" i="16"/>
  <c r="N5" i="16"/>
  <c r="K104" i="15"/>
  <c r="J104" i="15"/>
  <c r="V104" i="15" s="1"/>
  <c r="I104" i="15"/>
  <c r="U104" i="15" s="1"/>
  <c r="H104" i="15"/>
  <c r="T104" i="15" s="1"/>
  <c r="G104" i="15"/>
  <c r="S104" i="15" s="1"/>
  <c r="F104" i="15"/>
  <c r="R104" i="15" s="1"/>
  <c r="E104" i="15"/>
  <c r="Q104" i="15" s="1"/>
  <c r="D104" i="15"/>
  <c r="P104" i="15" s="1"/>
  <c r="C104" i="15"/>
  <c r="O104" i="15" s="1"/>
  <c r="B104" i="15"/>
  <c r="N104" i="15" s="1"/>
  <c r="K103" i="15"/>
  <c r="W103" i="15" s="1"/>
  <c r="J103" i="15"/>
  <c r="V103" i="15" s="1"/>
  <c r="I103" i="15"/>
  <c r="U103" i="15" s="1"/>
  <c r="H103" i="15"/>
  <c r="T103" i="15" s="1"/>
  <c r="G103" i="15"/>
  <c r="F103" i="15"/>
  <c r="R103" i="15" s="1"/>
  <c r="E103" i="15"/>
  <c r="Q103" i="15" s="1"/>
  <c r="D103" i="15"/>
  <c r="P103" i="15" s="1"/>
  <c r="C103" i="15"/>
  <c r="O103" i="15" s="1"/>
  <c r="B103" i="15"/>
  <c r="N103" i="15" s="1"/>
  <c r="K102" i="15"/>
  <c r="W102" i="15" s="1"/>
  <c r="J102" i="15"/>
  <c r="V102" i="15" s="1"/>
  <c r="I102" i="15"/>
  <c r="U102" i="15" s="1"/>
  <c r="H102" i="15"/>
  <c r="T102" i="15" s="1"/>
  <c r="G102" i="15"/>
  <c r="S102" i="15" s="1"/>
  <c r="F102" i="15"/>
  <c r="R102" i="15" s="1"/>
  <c r="E102" i="15"/>
  <c r="Q102" i="15" s="1"/>
  <c r="D102" i="15"/>
  <c r="P102" i="15" s="1"/>
  <c r="C102" i="15"/>
  <c r="O102" i="15" s="1"/>
  <c r="B102" i="15"/>
  <c r="N102" i="15" s="1"/>
  <c r="K101" i="15"/>
  <c r="W101" i="15" s="1"/>
  <c r="J101" i="15"/>
  <c r="V101" i="15" s="1"/>
  <c r="I101" i="15"/>
  <c r="U101" i="15" s="1"/>
  <c r="H101" i="15"/>
  <c r="T101" i="15" s="1"/>
  <c r="G101" i="15"/>
  <c r="S101" i="15" s="1"/>
  <c r="F101" i="15"/>
  <c r="R101" i="15" s="1"/>
  <c r="E101" i="15"/>
  <c r="Q101" i="15" s="1"/>
  <c r="D101" i="15"/>
  <c r="P101" i="15" s="1"/>
  <c r="C101" i="15"/>
  <c r="O101" i="15" s="1"/>
  <c r="B101" i="15"/>
  <c r="N101" i="15" s="1"/>
  <c r="K100" i="15"/>
  <c r="W100" i="15" s="1"/>
  <c r="J100" i="15"/>
  <c r="V100" i="15" s="1"/>
  <c r="I100" i="15"/>
  <c r="U100" i="15" s="1"/>
  <c r="H100" i="15"/>
  <c r="T100" i="15" s="1"/>
  <c r="G100" i="15"/>
  <c r="S100" i="15" s="1"/>
  <c r="F100" i="15"/>
  <c r="R100" i="15" s="1"/>
  <c r="E100" i="15"/>
  <c r="Q100" i="15" s="1"/>
  <c r="D100" i="15"/>
  <c r="P100" i="15" s="1"/>
  <c r="C100" i="15"/>
  <c r="O100" i="15" s="1"/>
  <c r="B100" i="15"/>
  <c r="N100" i="15" s="1"/>
  <c r="K99" i="15"/>
  <c r="W99" i="15" s="1"/>
  <c r="J99" i="15"/>
  <c r="V99" i="15" s="1"/>
  <c r="I99" i="15"/>
  <c r="U99" i="15" s="1"/>
  <c r="H99" i="15"/>
  <c r="T99" i="15" s="1"/>
  <c r="G99" i="15"/>
  <c r="F99" i="15"/>
  <c r="R99" i="15" s="1"/>
  <c r="E99" i="15"/>
  <c r="Q99" i="15" s="1"/>
  <c r="D99" i="15"/>
  <c r="P99" i="15" s="1"/>
  <c r="C99" i="15"/>
  <c r="O99" i="15" s="1"/>
  <c r="B99" i="15"/>
  <c r="N99" i="15" s="1"/>
  <c r="K98" i="15"/>
  <c r="W98" i="15" s="1"/>
  <c r="J98" i="15"/>
  <c r="V98" i="15" s="1"/>
  <c r="I98" i="15"/>
  <c r="U98" i="15" s="1"/>
  <c r="H98" i="15"/>
  <c r="T98" i="15" s="1"/>
  <c r="G98" i="15"/>
  <c r="S98" i="15" s="1"/>
  <c r="F98" i="15"/>
  <c r="R98" i="15" s="1"/>
  <c r="E98" i="15"/>
  <c r="Q98" i="15" s="1"/>
  <c r="D98" i="15"/>
  <c r="P98" i="15" s="1"/>
  <c r="C98" i="15"/>
  <c r="O98" i="15" s="1"/>
  <c r="B98" i="15"/>
  <c r="N98" i="15" s="1"/>
  <c r="K97" i="15"/>
  <c r="W97" i="15" s="1"/>
  <c r="J97" i="15"/>
  <c r="V97" i="15" s="1"/>
  <c r="I97" i="15"/>
  <c r="U97" i="15" s="1"/>
  <c r="H97" i="15"/>
  <c r="T97" i="15" s="1"/>
  <c r="G97" i="15"/>
  <c r="S97" i="15" s="1"/>
  <c r="F97" i="15"/>
  <c r="R97" i="15" s="1"/>
  <c r="E97" i="15"/>
  <c r="Q97" i="15" s="1"/>
  <c r="D97" i="15"/>
  <c r="P97" i="15" s="1"/>
  <c r="C97" i="15"/>
  <c r="O97" i="15" s="1"/>
  <c r="B97" i="15"/>
  <c r="N97" i="15" s="1"/>
  <c r="K96" i="15"/>
  <c r="W96" i="15" s="1"/>
  <c r="J96" i="15"/>
  <c r="V96" i="15" s="1"/>
  <c r="I96" i="15"/>
  <c r="U96" i="15" s="1"/>
  <c r="H96" i="15"/>
  <c r="T96" i="15" s="1"/>
  <c r="G96" i="15"/>
  <c r="S96" i="15" s="1"/>
  <c r="F96" i="15"/>
  <c r="R96" i="15" s="1"/>
  <c r="E96" i="15"/>
  <c r="Q96" i="15" s="1"/>
  <c r="D96" i="15"/>
  <c r="P96" i="15" s="1"/>
  <c r="C96" i="15"/>
  <c r="O96" i="15" s="1"/>
  <c r="B96" i="15"/>
  <c r="N96" i="15" s="1"/>
  <c r="K95" i="15"/>
  <c r="W95" i="15" s="1"/>
  <c r="J95" i="15"/>
  <c r="V95" i="15" s="1"/>
  <c r="I95" i="15"/>
  <c r="U95" i="15" s="1"/>
  <c r="H95" i="15"/>
  <c r="T95" i="15" s="1"/>
  <c r="G95" i="15"/>
  <c r="S95" i="15" s="1"/>
  <c r="F95" i="15"/>
  <c r="R95" i="15" s="1"/>
  <c r="E95" i="15"/>
  <c r="Q95" i="15" s="1"/>
  <c r="D95" i="15"/>
  <c r="P95" i="15" s="1"/>
  <c r="C95" i="15"/>
  <c r="O95" i="15" s="1"/>
  <c r="B95" i="15"/>
  <c r="N95" i="15" s="1"/>
  <c r="K94" i="15"/>
  <c r="W94" i="15" s="1"/>
  <c r="J94" i="15"/>
  <c r="V94" i="15" s="1"/>
  <c r="I94" i="15"/>
  <c r="U94" i="15" s="1"/>
  <c r="H94" i="15"/>
  <c r="T94" i="15" s="1"/>
  <c r="G94" i="15"/>
  <c r="S94" i="15" s="1"/>
  <c r="F94" i="15"/>
  <c r="R94" i="15" s="1"/>
  <c r="E94" i="15"/>
  <c r="Q94" i="15" s="1"/>
  <c r="D94" i="15"/>
  <c r="P94" i="15" s="1"/>
  <c r="C94" i="15"/>
  <c r="O94" i="15" s="1"/>
  <c r="B94" i="15"/>
  <c r="N94" i="15" s="1"/>
  <c r="K93" i="15"/>
  <c r="W93" i="15" s="1"/>
  <c r="J93" i="15"/>
  <c r="V93" i="15" s="1"/>
  <c r="I93" i="15"/>
  <c r="U93" i="15" s="1"/>
  <c r="H93" i="15"/>
  <c r="T93" i="15" s="1"/>
  <c r="G93" i="15"/>
  <c r="F93" i="15"/>
  <c r="R93" i="15" s="1"/>
  <c r="E93" i="15"/>
  <c r="Q93" i="15" s="1"/>
  <c r="D93" i="15"/>
  <c r="P93" i="15" s="1"/>
  <c r="C93" i="15"/>
  <c r="O93" i="15" s="1"/>
  <c r="B93" i="15"/>
  <c r="N93" i="15" s="1"/>
  <c r="K92" i="15"/>
  <c r="W92" i="15" s="1"/>
  <c r="J92" i="15"/>
  <c r="V92" i="15" s="1"/>
  <c r="I92" i="15"/>
  <c r="U92" i="15" s="1"/>
  <c r="H92" i="15"/>
  <c r="T92" i="15" s="1"/>
  <c r="G92" i="15"/>
  <c r="S92" i="15" s="1"/>
  <c r="F92" i="15"/>
  <c r="R92" i="15" s="1"/>
  <c r="E92" i="15"/>
  <c r="Q92" i="15" s="1"/>
  <c r="D92" i="15"/>
  <c r="P92" i="15" s="1"/>
  <c r="C92" i="15"/>
  <c r="O92" i="15" s="1"/>
  <c r="B92" i="15"/>
  <c r="N92" i="15" s="1"/>
  <c r="K91" i="15"/>
  <c r="W91" i="15" s="1"/>
  <c r="J91" i="15"/>
  <c r="V91" i="15" s="1"/>
  <c r="I91" i="15"/>
  <c r="U91" i="15" s="1"/>
  <c r="H91" i="15"/>
  <c r="T91" i="15" s="1"/>
  <c r="G91" i="15"/>
  <c r="S91" i="15" s="1"/>
  <c r="F91" i="15"/>
  <c r="R91" i="15" s="1"/>
  <c r="E91" i="15"/>
  <c r="Q91" i="15" s="1"/>
  <c r="D91" i="15"/>
  <c r="P91" i="15" s="1"/>
  <c r="C91" i="15"/>
  <c r="O91" i="15" s="1"/>
  <c r="B91" i="15"/>
  <c r="N91" i="15" s="1"/>
  <c r="K90" i="15"/>
  <c r="W90" i="15" s="1"/>
  <c r="J90" i="15"/>
  <c r="V90" i="15" s="1"/>
  <c r="I90" i="15"/>
  <c r="U90" i="15" s="1"/>
  <c r="H90" i="15"/>
  <c r="T90" i="15" s="1"/>
  <c r="G90" i="15"/>
  <c r="S90" i="15" s="1"/>
  <c r="F90" i="15"/>
  <c r="R90" i="15" s="1"/>
  <c r="E90" i="15"/>
  <c r="Q90" i="15" s="1"/>
  <c r="D90" i="15"/>
  <c r="P90" i="15" s="1"/>
  <c r="C90" i="15"/>
  <c r="O90" i="15" s="1"/>
  <c r="B90" i="15"/>
  <c r="N90" i="15" s="1"/>
  <c r="K89" i="15"/>
  <c r="W89" i="15" s="1"/>
  <c r="J89" i="15"/>
  <c r="V89" i="15" s="1"/>
  <c r="I89" i="15"/>
  <c r="U89" i="15" s="1"/>
  <c r="H89" i="15"/>
  <c r="T89" i="15" s="1"/>
  <c r="G89" i="15"/>
  <c r="F89" i="15"/>
  <c r="R89" i="15" s="1"/>
  <c r="E89" i="15"/>
  <c r="Q89" i="15" s="1"/>
  <c r="D89" i="15"/>
  <c r="P89" i="15" s="1"/>
  <c r="C89" i="15"/>
  <c r="O89" i="15" s="1"/>
  <c r="B89" i="15"/>
  <c r="N89" i="15" s="1"/>
  <c r="K88" i="15"/>
  <c r="W88" i="15" s="1"/>
  <c r="J88" i="15"/>
  <c r="V88" i="15" s="1"/>
  <c r="I88" i="15"/>
  <c r="U88" i="15" s="1"/>
  <c r="H88" i="15"/>
  <c r="T88" i="15" s="1"/>
  <c r="G88" i="15"/>
  <c r="S88" i="15" s="1"/>
  <c r="F88" i="15"/>
  <c r="R88" i="15" s="1"/>
  <c r="E88" i="15"/>
  <c r="Q88" i="15" s="1"/>
  <c r="D88" i="15"/>
  <c r="P88" i="15" s="1"/>
  <c r="C88" i="15"/>
  <c r="O88" i="15" s="1"/>
  <c r="B88" i="15"/>
  <c r="N88" i="15" s="1"/>
  <c r="K87" i="15"/>
  <c r="W87" i="15" s="1"/>
  <c r="J87" i="15"/>
  <c r="V87" i="15" s="1"/>
  <c r="I87" i="15"/>
  <c r="U87" i="15" s="1"/>
  <c r="H87" i="15"/>
  <c r="T87" i="15" s="1"/>
  <c r="G87" i="15"/>
  <c r="S87" i="15" s="1"/>
  <c r="F87" i="15"/>
  <c r="R87" i="15" s="1"/>
  <c r="E87" i="15"/>
  <c r="Q87" i="15" s="1"/>
  <c r="D87" i="15"/>
  <c r="P87" i="15" s="1"/>
  <c r="C87" i="15"/>
  <c r="O87" i="15" s="1"/>
  <c r="B87" i="15"/>
  <c r="N87" i="15" s="1"/>
  <c r="K86" i="15"/>
  <c r="W86" i="15" s="1"/>
  <c r="J86" i="15"/>
  <c r="V86" i="15" s="1"/>
  <c r="I86" i="15"/>
  <c r="U86" i="15" s="1"/>
  <c r="H86" i="15"/>
  <c r="T86" i="15" s="1"/>
  <c r="G86" i="15"/>
  <c r="S86" i="15" s="1"/>
  <c r="F86" i="15"/>
  <c r="R86" i="15" s="1"/>
  <c r="E86" i="15"/>
  <c r="Q86" i="15" s="1"/>
  <c r="D86" i="15"/>
  <c r="P86" i="15" s="1"/>
  <c r="C86" i="15"/>
  <c r="O86" i="15" s="1"/>
  <c r="B86" i="15"/>
  <c r="N86" i="15" s="1"/>
  <c r="K85" i="15"/>
  <c r="W85" i="15" s="1"/>
  <c r="J85" i="15"/>
  <c r="V85" i="15" s="1"/>
  <c r="I85" i="15"/>
  <c r="U85" i="15" s="1"/>
  <c r="H85" i="15"/>
  <c r="T85" i="15" s="1"/>
  <c r="G85" i="15"/>
  <c r="S85" i="15" s="1"/>
  <c r="F85" i="15"/>
  <c r="R85" i="15" s="1"/>
  <c r="E85" i="15"/>
  <c r="Q85" i="15" s="1"/>
  <c r="D85" i="15"/>
  <c r="P85" i="15" s="1"/>
  <c r="C85" i="15"/>
  <c r="O85" i="15" s="1"/>
  <c r="B85" i="15"/>
  <c r="N85" i="15" s="1"/>
  <c r="K84" i="15"/>
  <c r="W84" i="15" s="1"/>
  <c r="J84" i="15"/>
  <c r="V84" i="15" s="1"/>
  <c r="I84" i="15"/>
  <c r="U84" i="15" s="1"/>
  <c r="H84" i="15"/>
  <c r="T84" i="15" s="1"/>
  <c r="G84" i="15"/>
  <c r="S84" i="15" s="1"/>
  <c r="F84" i="15"/>
  <c r="R84" i="15" s="1"/>
  <c r="E84" i="15"/>
  <c r="Q84" i="15" s="1"/>
  <c r="D84" i="15"/>
  <c r="P84" i="15" s="1"/>
  <c r="C84" i="15"/>
  <c r="O84" i="15" s="1"/>
  <c r="B84" i="15"/>
  <c r="N84" i="15" s="1"/>
  <c r="K83" i="15"/>
  <c r="W83" i="15" s="1"/>
  <c r="J83" i="15"/>
  <c r="V83" i="15" s="1"/>
  <c r="I83" i="15"/>
  <c r="U83" i="15" s="1"/>
  <c r="H83" i="15"/>
  <c r="T83" i="15" s="1"/>
  <c r="G83" i="15"/>
  <c r="S83" i="15" s="1"/>
  <c r="F83" i="15"/>
  <c r="R83" i="15" s="1"/>
  <c r="E83" i="15"/>
  <c r="Q83" i="15" s="1"/>
  <c r="D83" i="15"/>
  <c r="P83" i="15" s="1"/>
  <c r="C83" i="15"/>
  <c r="O83" i="15" s="1"/>
  <c r="B83" i="15"/>
  <c r="N83" i="15" s="1"/>
  <c r="K82" i="15"/>
  <c r="W82" i="15" s="1"/>
  <c r="J82" i="15"/>
  <c r="V82" i="15" s="1"/>
  <c r="I82" i="15"/>
  <c r="U82" i="15" s="1"/>
  <c r="H82" i="15"/>
  <c r="T82" i="15" s="1"/>
  <c r="G82" i="15"/>
  <c r="S82" i="15" s="1"/>
  <c r="F82" i="15"/>
  <c r="R82" i="15" s="1"/>
  <c r="E82" i="15"/>
  <c r="Q82" i="15" s="1"/>
  <c r="D82" i="15"/>
  <c r="P82" i="15" s="1"/>
  <c r="C82" i="15"/>
  <c r="O82" i="15" s="1"/>
  <c r="B82" i="15"/>
  <c r="N82" i="15" s="1"/>
  <c r="K81" i="15"/>
  <c r="W81" i="15" s="1"/>
  <c r="J81" i="15"/>
  <c r="V81" i="15" s="1"/>
  <c r="I81" i="15"/>
  <c r="U81" i="15" s="1"/>
  <c r="H81" i="15"/>
  <c r="T81" i="15" s="1"/>
  <c r="G81" i="15"/>
  <c r="S81" i="15" s="1"/>
  <c r="F81" i="15"/>
  <c r="R81" i="15" s="1"/>
  <c r="E81" i="15"/>
  <c r="Q81" i="15" s="1"/>
  <c r="D81" i="15"/>
  <c r="P81" i="15" s="1"/>
  <c r="C81" i="15"/>
  <c r="O81" i="15" s="1"/>
  <c r="B81" i="15"/>
  <c r="N81" i="15" s="1"/>
  <c r="K80" i="15"/>
  <c r="W80" i="15" s="1"/>
  <c r="J80" i="15"/>
  <c r="V80" i="15" s="1"/>
  <c r="I80" i="15"/>
  <c r="U80" i="15" s="1"/>
  <c r="H80" i="15"/>
  <c r="T80" i="15" s="1"/>
  <c r="G80" i="15"/>
  <c r="S80" i="15" s="1"/>
  <c r="F80" i="15"/>
  <c r="R80" i="15" s="1"/>
  <c r="E80" i="15"/>
  <c r="Q80" i="15" s="1"/>
  <c r="D80" i="15"/>
  <c r="P80" i="15" s="1"/>
  <c r="C80" i="15"/>
  <c r="O80" i="15" s="1"/>
  <c r="B80" i="15"/>
  <c r="N80" i="15" s="1"/>
  <c r="K79" i="15"/>
  <c r="W79" i="15" s="1"/>
  <c r="J79" i="15"/>
  <c r="V79" i="15" s="1"/>
  <c r="I79" i="15"/>
  <c r="U79" i="15" s="1"/>
  <c r="H79" i="15"/>
  <c r="T79" i="15" s="1"/>
  <c r="G79" i="15"/>
  <c r="S79" i="15" s="1"/>
  <c r="F79" i="15"/>
  <c r="R79" i="15" s="1"/>
  <c r="E79" i="15"/>
  <c r="Q79" i="15" s="1"/>
  <c r="D79" i="15"/>
  <c r="P79" i="15" s="1"/>
  <c r="C79" i="15"/>
  <c r="O79" i="15" s="1"/>
  <c r="B79" i="15"/>
  <c r="N79" i="15" s="1"/>
  <c r="K78" i="15"/>
  <c r="W78" i="15" s="1"/>
  <c r="J78" i="15"/>
  <c r="V78" i="15" s="1"/>
  <c r="I78" i="15"/>
  <c r="U78" i="15" s="1"/>
  <c r="H78" i="15"/>
  <c r="T78" i="15" s="1"/>
  <c r="G78" i="15"/>
  <c r="S78" i="15" s="1"/>
  <c r="F78" i="15"/>
  <c r="R78" i="15" s="1"/>
  <c r="E78" i="15"/>
  <c r="Q78" i="15" s="1"/>
  <c r="D78" i="15"/>
  <c r="P78" i="15" s="1"/>
  <c r="C78" i="15"/>
  <c r="O78" i="15" s="1"/>
  <c r="B78" i="15"/>
  <c r="N78" i="15" s="1"/>
  <c r="K77" i="15"/>
  <c r="W77" i="15" s="1"/>
  <c r="J77" i="15"/>
  <c r="V77" i="15" s="1"/>
  <c r="I77" i="15"/>
  <c r="U77" i="15" s="1"/>
  <c r="H77" i="15"/>
  <c r="T77" i="15" s="1"/>
  <c r="G77" i="15"/>
  <c r="S77" i="15" s="1"/>
  <c r="F77" i="15"/>
  <c r="R77" i="15" s="1"/>
  <c r="E77" i="15"/>
  <c r="Q77" i="15" s="1"/>
  <c r="D77" i="15"/>
  <c r="P77" i="15" s="1"/>
  <c r="C77" i="15"/>
  <c r="O77" i="15" s="1"/>
  <c r="B77" i="15"/>
  <c r="N77" i="15" s="1"/>
  <c r="K76" i="15"/>
  <c r="W76" i="15" s="1"/>
  <c r="J76" i="15"/>
  <c r="V76" i="15" s="1"/>
  <c r="I76" i="15"/>
  <c r="U76" i="15" s="1"/>
  <c r="H76" i="15"/>
  <c r="T76" i="15" s="1"/>
  <c r="G76" i="15"/>
  <c r="S76" i="15" s="1"/>
  <c r="F76" i="15"/>
  <c r="R76" i="15" s="1"/>
  <c r="E76" i="15"/>
  <c r="Q76" i="15" s="1"/>
  <c r="D76" i="15"/>
  <c r="P76" i="15" s="1"/>
  <c r="C76" i="15"/>
  <c r="O76" i="15" s="1"/>
  <c r="B76" i="15"/>
  <c r="N76" i="15" s="1"/>
  <c r="K75" i="15"/>
  <c r="W75" i="15" s="1"/>
  <c r="J75" i="15"/>
  <c r="V75" i="15" s="1"/>
  <c r="I75" i="15"/>
  <c r="U75" i="15" s="1"/>
  <c r="H75" i="15"/>
  <c r="T75" i="15" s="1"/>
  <c r="G75" i="15"/>
  <c r="S75" i="15" s="1"/>
  <c r="F75" i="15"/>
  <c r="R75" i="15" s="1"/>
  <c r="E75" i="15"/>
  <c r="Q75" i="15" s="1"/>
  <c r="D75" i="15"/>
  <c r="P75" i="15" s="1"/>
  <c r="C75" i="15"/>
  <c r="O75" i="15" s="1"/>
  <c r="B75" i="15"/>
  <c r="N75" i="15" s="1"/>
  <c r="K74" i="15"/>
  <c r="W74" i="15" s="1"/>
  <c r="J74" i="15"/>
  <c r="V74" i="15" s="1"/>
  <c r="I74" i="15"/>
  <c r="U74" i="15" s="1"/>
  <c r="H74" i="15"/>
  <c r="T74" i="15" s="1"/>
  <c r="G74" i="15"/>
  <c r="S74" i="15" s="1"/>
  <c r="F74" i="15"/>
  <c r="R74" i="15" s="1"/>
  <c r="E74" i="15"/>
  <c r="Q74" i="15" s="1"/>
  <c r="D74" i="15"/>
  <c r="P74" i="15" s="1"/>
  <c r="C74" i="15"/>
  <c r="O74" i="15" s="1"/>
  <c r="B74" i="15"/>
  <c r="N74" i="15" s="1"/>
  <c r="K73" i="15"/>
  <c r="W73" i="15" s="1"/>
  <c r="J73" i="15"/>
  <c r="V73" i="15" s="1"/>
  <c r="I73" i="15"/>
  <c r="U73" i="15" s="1"/>
  <c r="H73" i="15"/>
  <c r="T73" i="15" s="1"/>
  <c r="G73" i="15"/>
  <c r="S73" i="15" s="1"/>
  <c r="F73" i="15"/>
  <c r="R73" i="15" s="1"/>
  <c r="E73" i="15"/>
  <c r="Q73" i="15" s="1"/>
  <c r="D73" i="15"/>
  <c r="P73" i="15" s="1"/>
  <c r="C73" i="15"/>
  <c r="O73" i="15" s="1"/>
  <c r="B73" i="15"/>
  <c r="N73" i="15" s="1"/>
  <c r="K72" i="15"/>
  <c r="W72" i="15" s="1"/>
  <c r="J72" i="15"/>
  <c r="V72" i="15" s="1"/>
  <c r="I72" i="15"/>
  <c r="U72" i="15" s="1"/>
  <c r="H72" i="15"/>
  <c r="T72" i="15" s="1"/>
  <c r="G72" i="15"/>
  <c r="S72" i="15" s="1"/>
  <c r="F72" i="15"/>
  <c r="R72" i="15" s="1"/>
  <c r="E72" i="15"/>
  <c r="Q72" i="15" s="1"/>
  <c r="D72" i="15"/>
  <c r="P72" i="15" s="1"/>
  <c r="C72" i="15"/>
  <c r="O72" i="15" s="1"/>
  <c r="B72" i="15"/>
  <c r="N72" i="15" s="1"/>
  <c r="K71" i="15"/>
  <c r="W71" i="15" s="1"/>
  <c r="J71" i="15"/>
  <c r="V71" i="15" s="1"/>
  <c r="I71" i="15"/>
  <c r="U71" i="15" s="1"/>
  <c r="H71" i="15"/>
  <c r="T71" i="15" s="1"/>
  <c r="G71" i="15"/>
  <c r="S71" i="15" s="1"/>
  <c r="F71" i="15"/>
  <c r="R71" i="15" s="1"/>
  <c r="E71" i="15"/>
  <c r="Q71" i="15" s="1"/>
  <c r="D71" i="15"/>
  <c r="P71" i="15" s="1"/>
  <c r="C71" i="15"/>
  <c r="B71" i="15"/>
  <c r="N71" i="15" s="1"/>
  <c r="K70" i="15"/>
  <c r="W70" i="15" s="1"/>
  <c r="J70" i="15"/>
  <c r="V70" i="15" s="1"/>
  <c r="I70" i="15"/>
  <c r="U70" i="15" s="1"/>
  <c r="H70" i="15"/>
  <c r="T70" i="15" s="1"/>
  <c r="G70" i="15"/>
  <c r="S70" i="15" s="1"/>
  <c r="F70" i="15"/>
  <c r="R70" i="15" s="1"/>
  <c r="E70" i="15"/>
  <c r="D70" i="15"/>
  <c r="P70" i="15" s="1"/>
  <c r="C70" i="15"/>
  <c r="O70" i="15" s="1"/>
  <c r="B70" i="15"/>
  <c r="N70" i="15" s="1"/>
  <c r="K69" i="15"/>
  <c r="W69" i="15" s="1"/>
  <c r="J69" i="15"/>
  <c r="V69" i="15" s="1"/>
  <c r="I69" i="15"/>
  <c r="U69" i="15" s="1"/>
  <c r="H69" i="15"/>
  <c r="T69" i="15" s="1"/>
  <c r="G69" i="15"/>
  <c r="S69" i="15" s="1"/>
  <c r="F69" i="15"/>
  <c r="R69" i="15" s="1"/>
  <c r="E69" i="15"/>
  <c r="Q69" i="15" s="1"/>
  <c r="D69" i="15"/>
  <c r="P69" i="15" s="1"/>
  <c r="C69" i="15"/>
  <c r="O69" i="15" s="1"/>
  <c r="B69" i="15"/>
  <c r="N69" i="15" s="1"/>
  <c r="K68" i="15"/>
  <c r="W68" i="15" s="1"/>
  <c r="J68" i="15"/>
  <c r="V68" i="15" s="1"/>
  <c r="I68" i="15"/>
  <c r="U68" i="15" s="1"/>
  <c r="H68" i="15"/>
  <c r="T68" i="15" s="1"/>
  <c r="G68" i="15"/>
  <c r="S68" i="15" s="1"/>
  <c r="F68" i="15"/>
  <c r="R68" i="15" s="1"/>
  <c r="E68" i="15"/>
  <c r="Q68" i="15" s="1"/>
  <c r="D68" i="15"/>
  <c r="P68" i="15" s="1"/>
  <c r="C68" i="15"/>
  <c r="O68" i="15" s="1"/>
  <c r="B68" i="15"/>
  <c r="N68" i="15" s="1"/>
  <c r="K67" i="15"/>
  <c r="W67" i="15" s="1"/>
  <c r="J67" i="15"/>
  <c r="V67" i="15" s="1"/>
  <c r="I67" i="15"/>
  <c r="U67" i="15" s="1"/>
  <c r="H67" i="15"/>
  <c r="T67" i="15" s="1"/>
  <c r="G67" i="15"/>
  <c r="S67" i="15" s="1"/>
  <c r="F67" i="15"/>
  <c r="R67" i="15" s="1"/>
  <c r="E67" i="15"/>
  <c r="Q67" i="15" s="1"/>
  <c r="D67" i="15"/>
  <c r="P67" i="15" s="1"/>
  <c r="C67" i="15"/>
  <c r="O67" i="15" s="1"/>
  <c r="B67" i="15"/>
  <c r="N67" i="15" s="1"/>
  <c r="K66" i="15"/>
  <c r="W66" i="15" s="1"/>
  <c r="J66" i="15"/>
  <c r="V66" i="15" s="1"/>
  <c r="I66" i="15"/>
  <c r="U66" i="15" s="1"/>
  <c r="H66" i="15"/>
  <c r="T66" i="15" s="1"/>
  <c r="G66" i="15"/>
  <c r="S66" i="15" s="1"/>
  <c r="F66" i="15"/>
  <c r="R66" i="15" s="1"/>
  <c r="E66" i="15"/>
  <c r="Q66" i="15" s="1"/>
  <c r="D66" i="15"/>
  <c r="P66" i="15" s="1"/>
  <c r="C66" i="15"/>
  <c r="O66" i="15" s="1"/>
  <c r="B66" i="15"/>
  <c r="N66" i="15" s="1"/>
  <c r="K65" i="15"/>
  <c r="W65" i="15" s="1"/>
  <c r="J65" i="15"/>
  <c r="V65" i="15" s="1"/>
  <c r="I65" i="15"/>
  <c r="U65" i="15" s="1"/>
  <c r="H65" i="15"/>
  <c r="T65" i="15" s="1"/>
  <c r="G65" i="15"/>
  <c r="F65" i="15"/>
  <c r="R65" i="15" s="1"/>
  <c r="E65" i="15"/>
  <c r="Q65" i="15" s="1"/>
  <c r="D65" i="15"/>
  <c r="P65" i="15" s="1"/>
  <c r="C65" i="15"/>
  <c r="O65" i="15" s="1"/>
  <c r="B65" i="15"/>
  <c r="N65" i="15" s="1"/>
  <c r="K64" i="15"/>
  <c r="W64" i="15" s="1"/>
  <c r="J64" i="15"/>
  <c r="V64" i="15" s="1"/>
  <c r="I64" i="15"/>
  <c r="U64" i="15" s="1"/>
  <c r="H64" i="15"/>
  <c r="T64" i="15" s="1"/>
  <c r="G64" i="15"/>
  <c r="S64" i="15" s="1"/>
  <c r="F64" i="15"/>
  <c r="R64" i="15" s="1"/>
  <c r="E64" i="15"/>
  <c r="Q64" i="15" s="1"/>
  <c r="D64" i="15"/>
  <c r="P64" i="15" s="1"/>
  <c r="C64" i="15"/>
  <c r="O64" i="15" s="1"/>
  <c r="B64" i="15"/>
  <c r="N64" i="15" s="1"/>
  <c r="K63" i="15"/>
  <c r="W63" i="15" s="1"/>
  <c r="J63" i="15"/>
  <c r="V63" i="15" s="1"/>
  <c r="I63" i="15"/>
  <c r="U63" i="15" s="1"/>
  <c r="H63" i="15"/>
  <c r="T63" i="15" s="1"/>
  <c r="G63" i="15"/>
  <c r="S63" i="15" s="1"/>
  <c r="F63" i="15"/>
  <c r="R63" i="15" s="1"/>
  <c r="E63" i="15"/>
  <c r="Q63" i="15" s="1"/>
  <c r="D63" i="15"/>
  <c r="P63" i="15" s="1"/>
  <c r="C63" i="15"/>
  <c r="O63" i="15" s="1"/>
  <c r="B63" i="15"/>
  <c r="N63" i="15" s="1"/>
  <c r="K62" i="15"/>
  <c r="W62" i="15" s="1"/>
  <c r="J62" i="15"/>
  <c r="V62" i="15" s="1"/>
  <c r="I62" i="15"/>
  <c r="U62" i="15" s="1"/>
  <c r="H62" i="15"/>
  <c r="T62" i="15" s="1"/>
  <c r="G62" i="15"/>
  <c r="S62" i="15" s="1"/>
  <c r="F62" i="15"/>
  <c r="R62" i="15" s="1"/>
  <c r="E62" i="15"/>
  <c r="Q62" i="15" s="1"/>
  <c r="D62" i="15"/>
  <c r="P62" i="15" s="1"/>
  <c r="C62" i="15"/>
  <c r="O62" i="15" s="1"/>
  <c r="B62" i="15"/>
  <c r="N62" i="15" s="1"/>
  <c r="K61" i="15"/>
  <c r="W61" i="15" s="1"/>
  <c r="J61" i="15"/>
  <c r="V61" i="15" s="1"/>
  <c r="I61" i="15"/>
  <c r="U61" i="15" s="1"/>
  <c r="H61" i="15"/>
  <c r="T61" i="15" s="1"/>
  <c r="G61" i="15"/>
  <c r="S61" i="15" s="1"/>
  <c r="F61" i="15"/>
  <c r="R61" i="15" s="1"/>
  <c r="E61" i="15"/>
  <c r="Q61" i="15" s="1"/>
  <c r="D61" i="15"/>
  <c r="P61" i="15" s="1"/>
  <c r="C61" i="15"/>
  <c r="O61" i="15" s="1"/>
  <c r="B61" i="15"/>
  <c r="N61" i="15" s="1"/>
  <c r="K60" i="15"/>
  <c r="W60" i="15" s="1"/>
  <c r="J60" i="15"/>
  <c r="V60" i="15" s="1"/>
  <c r="I60" i="15"/>
  <c r="U60" i="15" s="1"/>
  <c r="H60" i="15"/>
  <c r="T60" i="15" s="1"/>
  <c r="G60" i="15"/>
  <c r="S60" i="15" s="1"/>
  <c r="F60" i="15"/>
  <c r="R60" i="15" s="1"/>
  <c r="E60" i="15"/>
  <c r="Q60" i="15" s="1"/>
  <c r="D60" i="15"/>
  <c r="P60" i="15" s="1"/>
  <c r="C60" i="15"/>
  <c r="O60" i="15" s="1"/>
  <c r="B60" i="15"/>
  <c r="N60" i="15" s="1"/>
  <c r="K59" i="15"/>
  <c r="W59" i="15" s="1"/>
  <c r="J59" i="15"/>
  <c r="V59" i="15" s="1"/>
  <c r="I59" i="15"/>
  <c r="U59" i="15" s="1"/>
  <c r="H59" i="15"/>
  <c r="T59" i="15" s="1"/>
  <c r="G59" i="15"/>
  <c r="S59" i="15" s="1"/>
  <c r="F59" i="15"/>
  <c r="R59" i="15" s="1"/>
  <c r="E59" i="15"/>
  <c r="Q59" i="15" s="1"/>
  <c r="D59" i="15"/>
  <c r="P59" i="15" s="1"/>
  <c r="C59" i="15"/>
  <c r="O59" i="15" s="1"/>
  <c r="B59" i="15"/>
  <c r="N59" i="15" s="1"/>
  <c r="K58" i="15"/>
  <c r="W58" i="15" s="1"/>
  <c r="J58" i="15"/>
  <c r="V58" i="15" s="1"/>
  <c r="I58" i="15"/>
  <c r="U58" i="15" s="1"/>
  <c r="H58" i="15"/>
  <c r="T58" i="15" s="1"/>
  <c r="G58" i="15"/>
  <c r="S58" i="15" s="1"/>
  <c r="F58" i="15"/>
  <c r="R58" i="15" s="1"/>
  <c r="E58" i="15"/>
  <c r="Q58" i="15" s="1"/>
  <c r="D58" i="15"/>
  <c r="P58" i="15" s="1"/>
  <c r="C58" i="15"/>
  <c r="O58" i="15" s="1"/>
  <c r="B58" i="15"/>
  <c r="N58" i="15" s="1"/>
  <c r="K57" i="15"/>
  <c r="W57" i="15" s="1"/>
  <c r="J57" i="15"/>
  <c r="V57" i="15" s="1"/>
  <c r="I57" i="15"/>
  <c r="U57" i="15" s="1"/>
  <c r="H57" i="15"/>
  <c r="T57" i="15" s="1"/>
  <c r="G57" i="15"/>
  <c r="S57" i="15" s="1"/>
  <c r="F57" i="15"/>
  <c r="R57" i="15" s="1"/>
  <c r="E57" i="15"/>
  <c r="Q57" i="15" s="1"/>
  <c r="D57" i="15"/>
  <c r="P57" i="15" s="1"/>
  <c r="C57" i="15"/>
  <c r="O57" i="15" s="1"/>
  <c r="B57" i="15"/>
  <c r="N57" i="15" s="1"/>
  <c r="K56" i="15"/>
  <c r="W56" i="15" s="1"/>
  <c r="J56" i="15"/>
  <c r="V56" i="15" s="1"/>
  <c r="I56" i="15"/>
  <c r="U56" i="15" s="1"/>
  <c r="H56" i="15"/>
  <c r="T56" i="15" s="1"/>
  <c r="G56" i="15"/>
  <c r="S56" i="15" s="1"/>
  <c r="F56" i="15"/>
  <c r="R56" i="15" s="1"/>
  <c r="E56" i="15"/>
  <c r="Q56" i="15" s="1"/>
  <c r="D56" i="15"/>
  <c r="P56" i="15" s="1"/>
  <c r="C56" i="15"/>
  <c r="O56" i="15" s="1"/>
  <c r="B56" i="15"/>
  <c r="N56" i="15" s="1"/>
  <c r="K55" i="15"/>
  <c r="W55" i="15" s="1"/>
  <c r="J55" i="15"/>
  <c r="V55" i="15" s="1"/>
  <c r="I55" i="15"/>
  <c r="U55" i="15" s="1"/>
  <c r="H55" i="15"/>
  <c r="T55" i="15" s="1"/>
  <c r="G55" i="15"/>
  <c r="S55" i="15" s="1"/>
  <c r="F55" i="15"/>
  <c r="R55" i="15" s="1"/>
  <c r="E55" i="15"/>
  <c r="Q55" i="15" s="1"/>
  <c r="D55" i="15"/>
  <c r="P55" i="15" s="1"/>
  <c r="C55" i="15"/>
  <c r="O55" i="15" s="1"/>
  <c r="B55" i="15"/>
  <c r="N55" i="15" s="1"/>
  <c r="K54" i="15"/>
  <c r="W54" i="15" s="1"/>
  <c r="J54" i="15"/>
  <c r="V54" i="15" s="1"/>
  <c r="I54" i="15"/>
  <c r="U54" i="15" s="1"/>
  <c r="H54" i="15"/>
  <c r="T54" i="15" s="1"/>
  <c r="G54" i="15"/>
  <c r="S54" i="15" s="1"/>
  <c r="F54" i="15"/>
  <c r="R54" i="15" s="1"/>
  <c r="E54" i="15"/>
  <c r="Q54" i="15" s="1"/>
  <c r="D54" i="15"/>
  <c r="P54" i="15" s="1"/>
  <c r="C54" i="15"/>
  <c r="O54" i="15" s="1"/>
  <c r="B54" i="15"/>
  <c r="N54" i="15" s="1"/>
  <c r="K53" i="15"/>
  <c r="W53" i="15" s="1"/>
  <c r="J53" i="15"/>
  <c r="V53" i="15" s="1"/>
  <c r="I53" i="15"/>
  <c r="U53" i="15" s="1"/>
  <c r="H53" i="15"/>
  <c r="T53" i="15" s="1"/>
  <c r="G53" i="15"/>
  <c r="S53" i="15" s="1"/>
  <c r="F53" i="15"/>
  <c r="R53" i="15" s="1"/>
  <c r="E53" i="15"/>
  <c r="Q53" i="15" s="1"/>
  <c r="D53" i="15"/>
  <c r="P53" i="15" s="1"/>
  <c r="C53" i="15"/>
  <c r="O53" i="15" s="1"/>
  <c r="B53" i="15"/>
  <c r="N53" i="15" s="1"/>
  <c r="K52" i="15"/>
  <c r="W52" i="15" s="1"/>
  <c r="J52" i="15"/>
  <c r="V52" i="15" s="1"/>
  <c r="I52" i="15"/>
  <c r="U52" i="15" s="1"/>
  <c r="H52" i="15"/>
  <c r="T52" i="15" s="1"/>
  <c r="G52" i="15"/>
  <c r="S52" i="15" s="1"/>
  <c r="F52" i="15"/>
  <c r="R52" i="15" s="1"/>
  <c r="E52" i="15"/>
  <c r="Q52" i="15" s="1"/>
  <c r="D52" i="15"/>
  <c r="P52" i="15" s="1"/>
  <c r="C52" i="15"/>
  <c r="O52" i="15" s="1"/>
  <c r="B52" i="15"/>
  <c r="N52" i="15" s="1"/>
  <c r="K51" i="15"/>
  <c r="W51" i="15" s="1"/>
  <c r="J51" i="15"/>
  <c r="V51" i="15" s="1"/>
  <c r="I51" i="15"/>
  <c r="U51" i="15" s="1"/>
  <c r="H51" i="15"/>
  <c r="T51" i="15" s="1"/>
  <c r="G51" i="15"/>
  <c r="S51" i="15" s="1"/>
  <c r="F51" i="15"/>
  <c r="R51" i="15" s="1"/>
  <c r="E51" i="15"/>
  <c r="Q51" i="15" s="1"/>
  <c r="D51" i="15"/>
  <c r="P51" i="15" s="1"/>
  <c r="C51" i="15"/>
  <c r="O51" i="15" s="1"/>
  <c r="B51" i="15"/>
  <c r="N51" i="15" s="1"/>
  <c r="K50" i="15"/>
  <c r="W50" i="15" s="1"/>
  <c r="J50" i="15"/>
  <c r="V50" i="15" s="1"/>
  <c r="I50" i="15"/>
  <c r="U50" i="15" s="1"/>
  <c r="H50" i="15"/>
  <c r="T50" i="15" s="1"/>
  <c r="G50" i="15"/>
  <c r="S50" i="15" s="1"/>
  <c r="F50" i="15"/>
  <c r="R50" i="15" s="1"/>
  <c r="E50" i="15"/>
  <c r="Q50" i="15" s="1"/>
  <c r="D50" i="15"/>
  <c r="P50" i="15" s="1"/>
  <c r="C50" i="15"/>
  <c r="O50" i="15" s="1"/>
  <c r="B50" i="15"/>
  <c r="N50" i="15" s="1"/>
  <c r="K49" i="15"/>
  <c r="W49" i="15" s="1"/>
  <c r="J49" i="15"/>
  <c r="V49" i="15" s="1"/>
  <c r="I49" i="15"/>
  <c r="U49" i="15" s="1"/>
  <c r="H49" i="15"/>
  <c r="T49" i="15" s="1"/>
  <c r="G49" i="15"/>
  <c r="S49" i="15" s="1"/>
  <c r="F49" i="15"/>
  <c r="R49" i="15" s="1"/>
  <c r="E49" i="15"/>
  <c r="Q49" i="15" s="1"/>
  <c r="D49" i="15"/>
  <c r="P49" i="15" s="1"/>
  <c r="C49" i="15"/>
  <c r="O49" i="15" s="1"/>
  <c r="B49" i="15"/>
  <c r="N49" i="15" s="1"/>
  <c r="K48" i="15"/>
  <c r="W48" i="15" s="1"/>
  <c r="J48" i="15"/>
  <c r="V48" i="15" s="1"/>
  <c r="I48" i="15"/>
  <c r="U48" i="15" s="1"/>
  <c r="H48" i="15"/>
  <c r="T48" i="15" s="1"/>
  <c r="G48" i="15"/>
  <c r="S48" i="15" s="1"/>
  <c r="F48" i="15"/>
  <c r="R48" i="15" s="1"/>
  <c r="E48" i="15"/>
  <c r="Q48" i="15" s="1"/>
  <c r="D48" i="15"/>
  <c r="P48" i="15" s="1"/>
  <c r="C48" i="15"/>
  <c r="O48" i="15" s="1"/>
  <c r="B48" i="15"/>
  <c r="N48" i="15" s="1"/>
  <c r="K47" i="15"/>
  <c r="W47" i="15" s="1"/>
  <c r="J47" i="15"/>
  <c r="V47" i="15" s="1"/>
  <c r="I47" i="15"/>
  <c r="U47" i="15" s="1"/>
  <c r="H47" i="15"/>
  <c r="T47" i="15" s="1"/>
  <c r="G47" i="15"/>
  <c r="S47" i="15" s="1"/>
  <c r="F47" i="15"/>
  <c r="R47" i="15" s="1"/>
  <c r="E47" i="15"/>
  <c r="Q47" i="15" s="1"/>
  <c r="D47" i="15"/>
  <c r="P47" i="15" s="1"/>
  <c r="C47" i="15"/>
  <c r="O47" i="15" s="1"/>
  <c r="B47" i="15"/>
  <c r="N47" i="15" s="1"/>
  <c r="K46" i="15"/>
  <c r="W46" i="15" s="1"/>
  <c r="J46" i="15"/>
  <c r="V46" i="15" s="1"/>
  <c r="I46" i="15"/>
  <c r="U46" i="15" s="1"/>
  <c r="H46" i="15"/>
  <c r="T46" i="15" s="1"/>
  <c r="G46" i="15"/>
  <c r="S46" i="15" s="1"/>
  <c r="F46" i="15"/>
  <c r="R46" i="15" s="1"/>
  <c r="E46" i="15"/>
  <c r="Q46" i="15" s="1"/>
  <c r="D46" i="15"/>
  <c r="P46" i="15" s="1"/>
  <c r="C46" i="15"/>
  <c r="O46" i="15" s="1"/>
  <c r="B46" i="15"/>
  <c r="N46" i="15" s="1"/>
  <c r="K45" i="15"/>
  <c r="W45" i="15" s="1"/>
  <c r="J45" i="15"/>
  <c r="V45" i="15" s="1"/>
  <c r="I45" i="15"/>
  <c r="U45" i="15" s="1"/>
  <c r="H45" i="15"/>
  <c r="T45" i="15" s="1"/>
  <c r="G45" i="15"/>
  <c r="S45" i="15" s="1"/>
  <c r="F45" i="15"/>
  <c r="R45" i="15" s="1"/>
  <c r="E45" i="15"/>
  <c r="Q45" i="15" s="1"/>
  <c r="D45" i="15"/>
  <c r="P45" i="15" s="1"/>
  <c r="C45" i="15"/>
  <c r="O45" i="15" s="1"/>
  <c r="B45" i="15"/>
  <c r="N45" i="15" s="1"/>
  <c r="K44" i="15"/>
  <c r="W44" i="15" s="1"/>
  <c r="J44" i="15"/>
  <c r="V44" i="15" s="1"/>
  <c r="I44" i="15"/>
  <c r="U44" i="15" s="1"/>
  <c r="H44" i="15"/>
  <c r="T44" i="15" s="1"/>
  <c r="G44" i="15"/>
  <c r="S44" i="15" s="1"/>
  <c r="F44" i="15"/>
  <c r="R44" i="15" s="1"/>
  <c r="E44" i="15"/>
  <c r="Q44" i="15" s="1"/>
  <c r="D44" i="15"/>
  <c r="P44" i="15" s="1"/>
  <c r="C44" i="15"/>
  <c r="O44" i="15" s="1"/>
  <c r="B44" i="15"/>
  <c r="N44" i="15" s="1"/>
  <c r="K43" i="15"/>
  <c r="W43" i="15" s="1"/>
  <c r="J43" i="15"/>
  <c r="V43" i="15" s="1"/>
  <c r="I43" i="15"/>
  <c r="U43" i="15" s="1"/>
  <c r="H43" i="15"/>
  <c r="T43" i="15" s="1"/>
  <c r="G43" i="15"/>
  <c r="S43" i="15" s="1"/>
  <c r="F43" i="15"/>
  <c r="R43" i="15" s="1"/>
  <c r="E43" i="15"/>
  <c r="Q43" i="15" s="1"/>
  <c r="D43" i="15"/>
  <c r="P43" i="15" s="1"/>
  <c r="C43" i="15"/>
  <c r="O43" i="15" s="1"/>
  <c r="B43" i="15"/>
  <c r="N43" i="15" s="1"/>
  <c r="K42" i="15"/>
  <c r="W42" i="15" s="1"/>
  <c r="J42" i="15"/>
  <c r="V42" i="15" s="1"/>
  <c r="I42" i="15"/>
  <c r="U42" i="15" s="1"/>
  <c r="H42" i="15"/>
  <c r="T42" i="15" s="1"/>
  <c r="G42" i="15"/>
  <c r="S42" i="15" s="1"/>
  <c r="F42" i="15"/>
  <c r="R42" i="15" s="1"/>
  <c r="E42" i="15"/>
  <c r="Q42" i="15" s="1"/>
  <c r="D42" i="15"/>
  <c r="P42" i="15" s="1"/>
  <c r="C42" i="15"/>
  <c r="O42" i="15" s="1"/>
  <c r="B42" i="15"/>
  <c r="N42" i="15" s="1"/>
  <c r="K41" i="15"/>
  <c r="W41" i="15" s="1"/>
  <c r="J41" i="15"/>
  <c r="V41" i="15" s="1"/>
  <c r="I41" i="15"/>
  <c r="U41" i="15" s="1"/>
  <c r="H41" i="15"/>
  <c r="T41" i="15" s="1"/>
  <c r="G41" i="15"/>
  <c r="S41" i="15" s="1"/>
  <c r="F41" i="15"/>
  <c r="R41" i="15" s="1"/>
  <c r="E41" i="15"/>
  <c r="Q41" i="15" s="1"/>
  <c r="D41" i="15"/>
  <c r="P41" i="15" s="1"/>
  <c r="C41" i="15"/>
  <c r="O41" i="15" s="1"/>
  <c r="B41" i="15"/>
  <c r="N41" i="15" s="1"/>
  <c r="K40" i="15"/>
  <c r="W40" i="15" s="1"/>
  <c r="J40" i="15"/>
  <c r="V40" i="15" s="1"/>
  <c r="I40" i="15"/>
  <c r="U40" i="15" s="1"/>
  <c r="H40" i="15"/>
  <c r="T40" i="15" s="1"/>
  <c r="G40" i="15"/>
  <c r="S40" i="15" s="1"/>
  <c r="F40" i="15"/>
  <c r="R40" i="15" s="1"/>
  <c r="E40" i="15"/>
  <c r="Q40" i="15" s="1"/>
  <c r="D40" i="15"/>
  <c r="P40" i="15" s="1"/>
  <c r="C40" i="15"/>
  <c r="O40" i="15" s="1"/>
  <c r="B40" i="15"/>
  <c r="N40" i="15" s="1"/>
  <c r="K39" i="15"/>
  <c r="W39" i="15" s="1"/>
  <c r="J39" i="15"/>
  <c r="V39" i="15" s="1"/>
  <c r="I39" i="15"/>
  <c r="U39" i="15" s="1"/>
  <c r="H39" i="15"/>
  <c r="T39" i="15" s="1"/>
  <c r="G39" i="15"/>
  <c r="F39" i="15"/>
  <c r="R39" i="15" s="1"/>
  <c r="E39" i="15"/>
  <c r="Q39" i="15" s="1"/>
  <c r="D39" i="15"/>
  <c r="P39" i="15" s="1"/>
  <c r="C39" i="15"/>
  <c r="O39" i="15" s="1"/>
  <c r="B39" i="15"/>
  <c r="N39" i="15" s="1"/>
  <c r="K38" i="15"/>
  <c r="W38" i="15" s="1"/>
  <c r="J38" i="15"/>
  <c r="V38" i="15" s="1"/>
  <c r="I38" i="15"/>
  <c r="H38" i="15"/>
  <c r="T38" i="15" s="1"/>
  <c r="G38" i="15"/>
  <c r="S38" i="15" s="1"/>
  <c r="F38" i="15"/>
  <c r="R38" i="15" s="1"/>
  <c r="E38" i="15"/>
  <c r="Q38" i="15" s="1"/>
  <c r="D38" i="15"/>
  <c r="P38" i="15" s="1"/>
  <c r="C38" i="15"/>
  <c r="O38" i="15" s="1"/>
  <c r="B38" i="15"/>
  <c r="N38" i="15" s="1"/>
  <c r="K37" i="15"/>
  <c r="W37" i="15" s="1"/>
  <c r="J37" i="15"/>
  <c r="V37" i="15" s="1"/>
  <c r="I37" i="15"/>
  <c r="U37" i="15" s="1"/>
  <c r="H37" i="15"/>
  <c r="T37" i="15" s="1"/>
  <c r="G37" i="15"/>
  <c r="S37" i="15" s="1"/>
  <c r="F37" i="15"/>
  <c r="R37" i="15" s="1"/>
  <c r="E37" i="15"/>
  <c r="Q37" i="15" s="1"/>
  <c r="D37" i="15"/>
  <c r="P37" i="15" s="1"/>
  <c r="C37" i="15"/>
  <c r="O37" i="15" s="1"/>
  <c r="B37" i="15"/>
  <c r="N37" i="15" s="1"/>
  <c r="K36" i="15"/>
  <c r="W36" i="15" s="1"/>
  <c r="J36" i="15"/>
  <c r="V36" i="15" s="1"/>
  <c r="I36" i="15"/>
  <c r="U36" i="15" s="1"/>
  <c r="H36" i="15"/>
  <c r="T36" i="15" s="1"/>
  <c r="G36" i="15"/>
  <c r="S36" i="15" s="1"/>
  <c r="F36" i="15"/>
  <c r="R36" i="15" s="1"/>
  <c r="E36" i="15"/>
  <c r="Q36" i="15" s="1"/>
  <c r="D36" i="15"/>
  <c r="P36" i="15" s="1"/>
  <c r="C36" i="15"/>
  <c r="O36" i="15" s="1"/>
  <c r="B36" i="15"/>
  <c r="N36" i="15" s="1"/>
  <c r="K35" i="15"/>
  <c r="W35" i="15" s="1"/>
  <c r="J35" i="15"/>
  <c r="V35" i="15" s="1"/>
  <c r="I35" i="15"/>
  <c r="U35" i="15" s="1"/>
  <c r="H35" i="15"/>
  <c r="T35" i="15" s="1"/>
  <c r="G35" i="15"/>
  <c r="S35" i="15" s="1"/>
  <c r="F35" i="15"/>
  <c r="R35" i="15" s="1"/>
  <c r="E35" i="15"/>
  <c r="Q35" i="15" s="1"/>
  <c r="D35" i="15"/>
  <c r="P35" i="15" s="1"/>
  <c r="C35" i="15"/>
  <c r="O35" i="15" s="1"/>
  <c r="B35" i="15"/>
  <c r="N35" i="15" s="1"/>
  <c r="K34" i="15"/>
  <c r="W34" i="15" s="1"/>
  <c r="J34" i="15"/>
  <c r="V34" i="15" s="1"/>
  <c r="I34" i="15"/>
  <c r="U34" i="15" s="1"/>
  <c r="H34" i="15"/>
  <c r="T34" i="15" s="1"/>
  <c r="G34" i="15"/>
  <c r="S34" i="15" s="1"/>
  <c r="F34" i="15"/>
  <c r="R34" i="15" s="1"/>
  <c r="E34" i="15"/>
  <c r="Q34" i="15" s="1"/>
  <c r="D34" i="15"/>
  <c r="P34" i="15" s="1"/>
  <c r="C34" i="15"/>
  <c r="O34" i="15" s="1"/>
  <c r="B34" i="15"/>
  <c r="N34" i="15" s="1"/>
  <c r="K33" i="15"/>
  <c r="W33" i="15" s="1"/>
  <c r="J33" i="15"/>
  <c r="V33" i="15" s="1"/>
  <c r="I33" i="15"/>
  <c r="U33" i="15" s="1"/>
  <c r="H33" i="15"/>
  <c r="T33" i="15" s="1"/>
  <c r="G33" i="15"/>
  <c r="S33" i="15" s="1"/>
  <c r="F33" i="15"/>
  <c r="R33" i="15" s="1"/>
  <c r="E33" i="15"/>
  <c r="Q33" i="15" s="1"/>
  <c r="D33" i="15"/>
  <c r="P33" i="15" s="1"/>
  <c r="C33" i="15"/>
  <c r="O33" i="15" s="1"/>
  <c r="B33" i="15"/>
  <c r="N33" i="15" s="1"/>
  <c r="K32" i="15"/>
  <c r="W32" i="15" s="1"/>
  <c r="J32" i="15"/>
  <c r="V32" i="15" s="1"/>
  <c r="I32" i="15"/>
  <c r="U32" i="15" s="1"/>
  <c r="H32" i="15"/>
  <c r="T32" i="15" s="1"/>
  <c r="G32" i="15"/>
  <c r="S32" i="15" s="1"/>
  <c r="F32" i="15"/>
  <c r="R32" i="15" s="1"/>
  <c r="E32" i="15"/>
  <c r="Q32" i="15" s="1"/>
  <c r="D32" i="15"/>
  <c r="P32" i="15" s="1"/>
  <c r="C32" i="15"/>
  <c r="O32" i="15" s="1"/>
  <c r="B32" i="15"/>
  <c r="N32" i="15" s="1"/>
  <c r="K31" i="15"/>
  <c r="W31" i="15" s="1"/>
  <c r="J31" i="15"/>
  <c r="V31" i="15" s="1"/>
  <c r="I31" i="15"/>
  <c r="U31" i="15" s="1"/>
  <c r="H31" i="15"/>
  <c r="T31" i="15" s="1"/>
  <c r="G31" i="15"/>
  <c r="S31" i="15" s="1"/>
  <c r="F31" i="15"/>
  <c r="R31" i="15" s="1"/>
  <c r="E31" i="15"/>
  <c r="Q31" i="15" s="1"/>
  <c r="D31" i="15"/>
  <c r="P31" i="15" s="1"/>
  <c r="C31" i="15"/>
  <c r="O31" i="15" s="1"/>
  <c r="B31" i="15"/>
  <c r="N31" i="15" s="1"/>
  <c r="K30" i="15"/>
  <c r="W30" i="15" s="1"/>
  <c r="J30" i="15"/>
  <c r="V30" i="15" s="1"/>
  <c r="I30" i="15"/>
  <c r="U30" i="15" s="1"/>
  <c r="H30" i="15"/>
  <c r="T30" i="15" s="1"/>
  <c r="G30" i="15"/>
  <c r="S30" i="15" s="1"/>
  <c r="F30" i="15"/>
  <c r="R30" i="15" s="1"/>
  <c r="E30" i="15"/>
  <c r="Q30" i="15" s="1"/>
  <c r="D30" i="15"/>
  <c r="P30" i="15" s="1"/>
  <c r="C30" i="15"/>
  <c r="O30" i="15" s="1"/>
  <c r="B30" i="15"/>
  <c r="N30" i="15" s="1"/>
  <c r="K29" i="15"/>
  <c r="W29" i="15" s="1"/>
  <c r="J29" i="15"/>
  <c r="V29" i="15" s="1"/>
  <c r="I29" i="15"/>
  <c r="U29" i="15" s="1"/>
  <c r="H29" i="15"/>
  <c r="T29" i="15" s="1"/>
  <c r="G29" i="15"/>
  <c r="S29" i="15" s="1"/>
  <c r="F29" i="15"/>
  <c r="R29" i="15" s="1"/>
  <c r="E29" i="15"/>
  <c r="Q29" i="15" s="1"/>
  <c r="D29" i="15"/>
  <c r="P29" i="15" s="1"/>
  <c r="C29" i="15"/>
  <c r="O29" i="15" s="1"/>
  <c r="B29" i="15"/>
  <c r="N29" i="15" s="1"/>
  <c r="K28" i="15"/>
  <c r="W28" i="15" s="1"/>
  <c r="J28" i="15"/>
  <c r="V28" i="15" s="1"/>
  <c r="I28" i="15"/>
  <c r="U28" i="15" s="1"/>
  <c r="H28" i="15"/>
  <c r="T28" i="15" s="1"/>
  <c r="G28" i="15"/>
  <c r="S28" i="15" s="1"/>
  <c r="F28" i="15"/>
  <c r="R28" i="15" s="1"/>
  <c r="E28" i="15"/>
  <c r="Q28" i="15" s="1"/>
  <c r="D28" i="15"/>
  <c r="P28" i="15" s="1"/>
  <c r="C28" i="15"/>
  <c r="O28" i="15" s="1"/>
  <c r="B28" i="15"/>
  <c r="N28" i="15" s="1"/>
  <c r="K27" i="15"/>
  <c r="W27" i="15" s="1"/>
  <c r="J27" i="15"/>
  <c r="V27" i="15" s="1"/>
  <c r="I27" i="15"/>
  <c r="U27" i="15" s="1"/>
  <c r="H27" i="15"/>
  <c r="T27" i="15" s="1"/>
  <c r="G27" i="15"/>
  <c r="S27" i="15" s="1"/>
  <c r="F27" i="15"/>
  <c r="R27" i="15" s="1"/>
  <c r="E27" i="15"/>
  <c r="Q27" i="15" s="1"/>
  <c r="D27" i="15"/>
  <c r="P27" i="15" s="1"/>
  <c r="C27" i="15"/>
  <c r="O27" i="15" s="1"/>
  <c r="B27" i="15"/>
  <c r="N27" i="15" s="1"/>
  <c r="K26" i="15"/>
  <c r="W26" i="15" s="1"/>
  <c r="J26" i="15"/>
  <c r="V26" i="15" s="1"/>
  <c r="I26" i="15"/>
  <c r="U26" i="15" s="1"/>
  <c r="H26" i="15"/>
  <c r="T26" i="15" s="1"/>
  <c r="G26" i="15"/>
  <c r="S26" i="15" s="1"/>
  <c r="F26" i="15"/>
  <c r="R26" i="15" s="1"/>
  <c r="E26" i="15"/>
  <c r="Q26" i="15" s="1"/>
  <c r="D26" i="15"/>
  <c r="P26" i="15" s="1"/>
  <c r="C26" i="15"/>
  <c r="O26" i="15" s="1"/>
  <c r="B26" i="15"/>
  <c r="N26" i="15" s="1"/>
  <c r="K25" i="15"/>
  <c r="W25" i="15" s="1"/>
  <c r="J25" i="15"/>
  <c r="V25" i="15" s="1"/>
  <c r="I25" i="15"/>
  <c r="U25" i="15" s="1"/>
  <c r="H25" i="15"/>
  <c r="T25" i="15" s="1"/>
  <c r="G25" i="15"/>
  <c r="S25" i="15" s="1"/>
  <c r="F25" i="15"/>
  <c r="R25" i="15" s="1"/>
  <c r="E25" i="15"/>
  <c r="Q25" i="15" s="1"/>
  <c r="D25" i="15"/>
  <c r="P25" i="15" s="1"/>
  <c r="C25" i="15"/>
  <c r="O25" i="15" s="1"/>
  <c r="B25" i="15"/>
  <c r="N25" i="15" s="1"/>
  <c r="K24" i="15"/>
  <c r="W24" i="15" s="1"/>
  <c r="J24" i="15"/>
  <c r="V24" i="15" s="1"/>
  <c r="I24" i="15"/>
  <c r="U24" i="15" s="1"/>
  <c r="H24" i="15"/>
  <c r="T24" i="15" s="1"/>
  <c r="G24" i="15"/>
  <c r="S24" i="15" s="1"/>
  <c r="F24" i="15"/>
  <c r="R24" i="15" s="1"/>
  <c r="E24" i="15"/>
  <c r="Q24" i="15" s="1"/>
  <c r="D24" i="15"/>
  <c r="P24" i="15" s="1"/>
  <c r="C24" i="15"/>
  <c r="O24" i="15" s="1"/>
  <c r="B24" i="15"/>
  <c r="N24" i="15" s="1"/>
  <c r="K23" i="15"/>
  <c r="W23" i="15" s="1"/>
  <c r="J23" i="15"/>
  <c r="V23" i="15" s="1"/>
  <c r="I23" i="15"/>
  <c r="U23" i="15" s="1"/>
  <c r="H23" i="15"/>
  <c r="T23" i="15" s="1"/>
  <c r="G23" i="15"/>
  <c r="S23" i="15" s="1"/>
  <c r="F23" i="15"/>
  <c r="R23" i="15" s="1"/>
  <c r="E23" i="15"/>
  <c r="Q23" i="15" s="1"/>
  <c r="D23" i="15"/>
  <c r="P23" i="15" s="1"/>
  <c r="C23" i="15"/>
  <c r="O23" i="15" s="1"/>
  <c r="B23" i="15"/>
  <c r="N23" i="15" s="1"/>
  <c r="K22" i="15"/>
  <c r="W22" i="15" s="1"/>
  <c r="J22" i="15"/>
  <c r="V22" i="15" s="1"/>
  <c r="I22" i="15"/>
  <c r="U22" i="15" s="1"/>
  <c r="H22" i="15"/>
  <c r="T22" i="15" s="1"/>
  <c r="G22" i="15"/>
  <c r="S22" i="15" s="1"/>
  <c r="F22" i="15"/>
  <c r="R22" i="15" s="1"/>
  <c r="E22" i="15"/>
  <c r="Q22" i="15" s="1"/>
  <c r="D22" i="15"/>
  <c r="P22" i="15" s="1"/>
  <c r="C22" i="15"/>
  <c r="O22" i="15" s="1"/>
  <c r="B22" i="15"/>
  <c r="N22" i="15" s="1"/>
  <c r="K21" i="15"/>
  <c r="W21" i="15" s="1"/>
  <c r="J21" i="15"/>
  <c r="V21" i="15" s="1"/>
  <c r="I21" i="15"/>
  <c r="U21" i="15" s="1"/>
  <c r="H21" i="15"/>
  <c r="T21" i="15" s="1"/>
  <c r="G21" i="15"/>
  <c r="S21" i="15" s="1"/>
  <c r="F21" i="15"/>
  <c r="R21" i="15" s="1"/>
  <c r="E21" i="15"/>
  <c r="Q21" i="15" s="1"/>
  <c r="D21" i="15"/>
  <c r="P21" i="15" s="1"/>
  <c r="C21" i="15"/>
  <c r="O21" i="15" s="1"/>
  <c r="B21" i="15"/>
  <c r="N21" i="15" s="1"/>
  <c r="K20" i="15"/>
  <c r="W20" i="15" s="1"/>
  <c r="J20" i="15"/>
  <c r="V20" i="15" s="1"/>
  <c r="I20" i="15"/>
  <c r="U20" i="15" s="1"/>
  <c r="H20" i="15"/>
  <c r="T20" i="15" s="1"/>
  <c r="G20" i="15"/>
  <c r="S20" i="15" s="1"/>
  <c r="F20" i="15"/>
  <c r="R20" i="15" s="1"/>
  <c r="E20" i="15"/>
  <c r="Q20" i="15" s="1"/>
  <c r="D20" i="15"/>
  <c r="P20" i="15" s="1"/>
  <c r="C20" i="15"/>
  <c r="O20" i="15" s="1"/>
  <c r="B20" i="15"/>
  <c r="N20" i="15" s="1"/>
  <c r="K19" i="15"/>
  <c r="W19" i="15" s="1"/>
  <c r="J19" i="15"/>
  <c r="V19" i="15" s="1"/>
  <c r="I19" i="15"/>
  <c r="U19" i="15" s="1"/>
  <c r="H19" i="15"/>
  <c r="T19" i="15" s="1"/>
  <c r="G19" i="15"/>
  <c r="S19" i="15" s="1"/>
  <c r="F19" i="15"/>
  <c r="R19" i="15" s="1"/>
  <c r="E19" i="15"/>
  <c r="Q19" i="15" s="1"/>
  <c r="D19" i="15"/>
  <c r="P19" i="15" s="1"/>
  <c r="C19" i="15"/>
  <c r="O19" i="15" s="1"/>
  <c r="B19" i="15"/>
  <c r="N19" i="15" s="1"/>
  <c r="K18" i="15"/>
  <c r="W18" i="15" s="1"/>
  <c r="J18" i="15"/>
  <c r="V18" i="15" s="1"/>
  <c r="I18" i="15"/>
  <c r="U18" i="15" s="1"/>
  <c r="H18" i="15"/>
  <c r="T18" i="15" s="1"/>
  <c r="G18" i="15"/>
  <c r="S18" i="15" s="1"/>
  <c r="F18" i="15"/>
  <c r="R18" i="15" s="1"/>
  <c r="E18" i="15"/>
  <c r="Q18" i="15" s="1"/>
  <c r="D18" i="15"/>
  <c r="P18" i="15" s="1"/>
  <c r="C18" i="15"/>
  <c r="O18" i="15" s="1"/>
  <c r="B18" i="15"/>
  <c r="N18" i="15" s="1"/>
  <c r="K17" i="15"/>
  <c r="W17" i="15" s="1"/>
  <c r="J17" i="15"/>
  <c r="V17" i="15" s="1"/>
  <c r="I17" i="15"/>
  <c r="U17" i="15" s="1"/>
  <c r="H17" i="15"/>
  <c r="T17" i="15" s="1"/>
  <c r="G17" i="15"/>
  <c r="S17" i="15" s="1"/>
  <c r="F17" i="15"/>
  <c r="R17" i="15" s="1"/>
  <c r="E17" i="15"/>
  <c r="Q17" i="15" s="1"/>
  <c r="D17" i="15"/>
  <c r="P17" i="15" s="1"/>
  <c r="C17" i="15"/>
  <c r="O17" i="15" s="1"/>
  <c r="B17" i="15"/>
  <c r="N17" i="15" s="1"/>
  <c r="K16" i="15"/>
  <c r="W16" i="15" s="1"/>
  <c r="J16" i="15"/>
  <c r="V16" i="15" s="1"/>
  <c r="I16" i="15"/>
  <c r="U16" i="15" s="1"/>
  <c r="H16" i="15"/>
  <c r="T16" i="15" s="1"/>
  <c r="G16" i="15"/>
  <c r="S16" i="15" s="1"/>
  <c r="F16" i="15"/>
  <c r="R16" i="15" s="1"/>
  <c r="E16" i="15"/>
  <c r="Q16" i="15" s="1"/>
  <c r="D16" i="15"/>
  <c r="P16" i="15" s="1"/>
  <c r="C16" i="15"/>
  <c r="O16" i="15" s="1"/>
  <c r="B16" i="15"/>
  <c r="N16" i="15" s="1"/>
  <c r="K15" i="15"/>
  <c r="W15" i="15" s="1"/>
  <c r="J15" i="15"/>
  <c r="V15" i="15" s="1"/>
  <c r="I15" i="15"/>
  <c r="U15" i="15" s="1"/>
  <c r="H15" i="15"/>
  <c r="T15" i="15" s="1"/>
  <c r="G15" i="15"/>
  <c r="S15" i="15" s="1"/>
  <c r="F15" i="15"/>
  <c r="R15" i="15" s="1"/>
  <c r="E15" i="15"/>
  <c r="Q15" i="15" s="1"/>
  <c r="D15" i="15"/>
  <c r="P15" i="15" s="1"/>
  <c r="C15" i="15"/>
  <c r="O15" i="15" s="1"/>
  <c r="B15" i="15"/>
  <c r="N15" i="15" s="1"/>
  <c r="K14" i="15"/>
  <c r="W14" i="15" s="1"/>
  <c r="J14" i="15"/>
  <c r="V14" i="15" s="1"/>
  <c r="I14" i="15"/>
  <c r="U14" i="15" s="1"/>
  <c r="H14" i="15"/>
  <c r="T14" i="15" s="1"/>
  <c r="G14" i="15"/>
  <c r="S14" i="15" s="1"/>
  <c r="F14" i="15"/>
  <c r="R14" i="15" s="1"/>
  <c r="E14" i="15"/>
  <c r="Q14" i="15" s="1"/>
  <c r="D14" i="15"/>
  <c r="P14" i="15" s="1"/>
  <c r="C14" i="15"/>
  <c r="O14" i="15" s="1"/>
  <c r="B14" i="15"/>
  <c r="N14" i="15" s="1"/>
  <c r="K13" i="15"/>
  <c r="W13" i="15" s="1"/>
  <c r="J13" i="15"/>
  <c r="V13" i="15" s="1"/>
  <c r="I13" i="15"/>
  <c r="U13" i="15" s="1"/>
  <c r="H13" i="15"/>
  <c r="T13" i="15" s="1"/>
  <c r="G13" i="15"/>
  <c r="S13" i="15" s="1"/>
  <c r="F13" i="15"/>
  <c r="R13" i="15" s="1"/>
  <c r="E13" i="15"/>
  <c r="Q13" i="15" s="1"/>
  <c r="D13" i="15"/>
  <c r="P13" i="15" s="1"/>
  <c r="C13" i="15"/>
  <c r="O13" i="15" s="1"/>
  <c r="B13" i="15"/>
  <c r="N13" i="15" s="1"/>
  <c r="K12" i="15"/>
  <c r="W12" i="15" s="1"/>
  <c r="J12" i="15"/>
  <c r="V12" i="15" s="1"/>
  <c r="I12" i="15"/>
  <c r="U12" i="15" s="1"/>
  <c r="H12" i="15"/>
  <c r="T12" i="15" s="1"/>
  <c r="G12" i="15"/>
  <c r="S12" i="15" s="1"/>
  <c r="F12" i="15"/>
  <c r="R12" i="15" s="1"/>
  <c r="E12" i="15"/>
  <c r="Q12" i="15" s="1"/>
  <c r="D12" i="15"/>
  <c r="P12" i="15" s="1"/>
  <c r="C12" i="15"/>
  <c r="O12" i="15" s="1"/>
  <c r="B12" i="15"/>
  <c r="N12" i="15" s="1"/>
  <c r="K11" i="15"/>
  <c r="W11" i="15" s="1"/>
  <c r="J11" i="15"/>
  <c r="V11" i="15" s="1"/>
  <c r="I11" i="15"/>
  <c r="U11" i="15" s="1"/>
  <c r="H11" i="15"/>
  <c r="T11" i="15" s="1"/>
  <c r="G11" i="15"/>
  <c r="S11" i="15" s="1"/>
  <c r="F11" i="15"/>
  <c r="R11" i="15" s="1"/>
  <c r="E11" i="15"/>
  <c r="Q11" i="15" s="1"/>
  <c r="D11" i="15"/>
  <c r="P11" i="15" s="1"/>
  <c r="C11" i="15"/>
  <c r="O11" i="15" s="1"/>
  <c r="B11" i="15"/>
  <c r="N11" i="15" s="1"/>
  <c r="K10" i="15"/>
  <c r="W10" i="15" s="1"/>
  <c r="J10" i="15"/>
  <c r="V10" i="15" s="1"/>
  <c r="I10" i="15"/>
  <c r="U10" i="15" s="1"/>
  <c r="H10" i="15"/>
  <c r="T10" i="15" s="1"/>
  <c r="G10" i="15"/>
  <c r="S10" i="15" s="1"/>
  <c r="F10" i="15"/>
  <c r="R10" i="15" s="1"/>
  <c r="E10" i="15"/>
  <c r="Q10" i="15" s="1"/>
  <c r="D10" i="15"/>
  <c r="P10" i="15" s="1"/>
  <c r="C10" i="15"/>
  <c r="O10" i="15" s="1"/>
  <c r="B10" i="15"/>
  <c r="N10" i="15" s="1"/>
  <c r="K9" i="15"/>
  <c r="W9" i="15" s="1"/>
  <c r="J9" i="15"/>
  <c r="V9" i="15" s="1"/>
  <c r="I9" i="15"/>
  <c r="U9" i="15" s="1"/>
  <c r="H9" i="15"/>
  <c r="T9" i="15" s="1"/>
  <c r="G9" i="15"/>
  <c r="S9" i="15" s="1"/>
  <c r="F9" i="15"/>
  <c r="R9" i="15" s="1"/>
  <c r="E9" i="15"/>
  <c r="Q9" i="15" s="1"/>
  <c r="D9" i="15"/>
  <c r="P9" i="15" s="1"/>
  <c r="C9" i="15"/>
  <c r="O9" i="15" s="1"/>
  <c r="B9" i="15"/>
  <c r="N9" i="15" s="1"/>
  <c r="K8" i="15"/>
  <c r="W8" i="15" s="1"/>
  <c r="J8" i="15"/>
  <c r="V8" i="15" s="1"/>
  <c r="I8" i="15"/>
  <c r="U8" i="15" s="1"/>
  <c r="H8" i="15"/>
  <c r="T8" i="15" s="1"/>
  <c r="G8" i="15"/>
  <c r="S8" i="15" s="1"/>
  <c r="F8" i="15"/>
  <c r="R8" i="15" s="1"/>
  <c r="E8" i="15"/>
  <c r="Q8" i="15" s="1"/>
  <c r="D8" i="15"/>
  <c r="P8" i="15" s="1"/>
  <c r="C8" i="15"/>
  <c r="O8" i="15" s="1"/>
  <c r="B8" i="15"/>
  <c r="N8" i="15" s="1"/>
  <c r="K7" i="15"/>
  <c r="W7" i="15" s="1"/>
  <c r="J7" i="15"/>
  <c r="V7" i="15" s="1"/>
  <c r="I7" i="15"/>
  <c r="U7" i="15" s="1"/>
  <c r="H7" i="15"/>
  <c r="T7" i="15" s="1"/>
  <c r="G7" i="15"/>
  <c r="S7" i="15" s="1"/>
  <c r="F7" i="15"/>
  <c r="R7" i="15" s="1"/>
  <c r="E7" i="15"/>
  <c r="Q7" i="15" s="1"/>
  <c r="D7" i="15"/>
  <c r="P7" i="15" s="1"/>
  <c r="C7" i="15"/>
  <c r="O7" i="15" s="1"/>
  <c r="B7" i="15"/>
  <c r="N7" i="15" s="1"/>
  <c r="K6" i="15"/>
  <c r="J6" i="15"/>
  <c r="V6" i="15" s="1"/>
  <c r="I6" i="15"/>
  <c r="U6" i="15" s="1"/>
  <c r="H6" i="15"/>
  <c r="G6" i="15"/>
  <c r="F6" i="15"/>
  <c r="E6" i="15"/>
  <c r="Q6" i="15" s="1"/>
  <c r="D6" i="15"/>
  <c r="C6" i="15"/>
  <c r="B6" i="15"/>
  <c r="N6" i="15" s="1"/>
  <c r="K128" i="15"/>
  <c r="J128" i="15"/>
  <c r="I128" i="15"/>
  <c r="H128" i="15"/>
  <c r="G128" i="15"/>
  <c r="F128" i="15"/>
  <c r="E128" i="15"/>
  <c r="D128" i="15"/>
  <c r="C128" i="15"/>
  <c r="B128" i="15"/>
  <c r="W104" i="15"/>
  <c r="S103" i="15"/>
  <c r="S99" i="15"/>
  <c r="S93" i="15"/>
  <c r="S89" i="15"/>
  <c r="Q70" i="15"/>
  <c r="S65" i="15"/>
  <c r="S39" i="15"/>
  <c r="U38" i="15"/>
  <c r="W5" i="15"/>
  <c r="V5" i="15"/>
  <c r="U5" i="15"/>
  <c r="T5" i="15"/>
  <c r="S5" i="15"/>
  <c r="R5" i="15"/>
  <c r="Q5" i="15"/>
  <c r="P5" i="15"/>
  <c r="O5" i="15"/>
  <c r="N5" i="15"/>
  <c r="F130" i="15" l="1"/>
  <c r="G130" i="15"/>
  <c r="K130" i="15"/>
  <c r="R6" i="15"/>
  <c r="B130" i="15"/>
  <c r="J130" i="15"/>
  <c r="C130" i="15"/>
  <c r="K130" i="16"/>
  <c r="G130" i="16"/>
  <c r="C130" i="16"/>
  <c r="E130" i="15"/>
  <c r="D130" i="15"/>
  <c r="H130" i="15"/>
  <c r="I130" i="15"/>
  <c r="J130" i="16"/>
  <c r="F130" i="16"/>
  <c r="B130" i="16"/>
  <c r="D130" i="16"/>
  <c r="H130" i="16"/>
  <c r="E130" i="16"/>
  <c r="I130" i="16"/>
  <c r="E133" i="16"/>
  <c r="D133" i="16"/>
  <c r="C133" i="16"/>
  <c r="B133" i="16"/>
  <c r="F133" i="16"/>
  <c r="P6" i="15"/>
  <c r="T6" i="15"/>
  <c r="O6" i="15"/>
  <c r="S6" i="15"/>
  <c r="W6" i="15"/>
  <c r="E133" i="15"/>
  <c r="D133" i="15"/>
  <c r="C133" i="15"/>
  <c r="B133" i="15"/>
  <c r="F133" i="15"/>
  <c r="O71" i="15"/>
  <c r="K104" i="14" l="1"/>
  <c r="W104" i="16" s="1"/>
  <c r="J104" i="14"/>
  <c r="V104" i="16" s="1"/>
  <c r="I104" i="14"/>
  <c r="U104" i="16" s="1"/>
  <c r="H104" i="14"/>
  <c r="T104" i="16" s="1"/>
  <c r="G104" i="14"/>
  <c r="S104" i="16" s="1"/>
  <c r="F104" i="14"/>
  <c r="R104" i="16" s="1"/>
  <c r="E104" i="14"/>
  <c r="Q104" i="16" s="1"/>
  <c r="D104" i="14"/>
  <c r="P104" i="16" s="1"/>
  <c r="C104" i="14"/>
  <c r="O104" i="16" s="1"/>
  <c r="B104" i="14"/>
  <c r="N104" i="16" s="1"/>
  <c r="K103" i="14"/>
  <c r="W103" i="16" s="1"/>
  <c r="J103" i="14"/>
  <c r="V103" i="16" s="1"/>
  <c r="I103" i="14"/>
  <c r="U103" i="16" s="1"/>
  <c r="H103" i="14"/>
  <c r="T103" i="16" s="1"/>
  <c r="G103" i="14"/>
  <c r="S103" i="16" s="1"/>
  <c r="F103" i="14"/>
  <c r="R103" i="16" s="1"/>
  <c r="E103" i="14"/>
  <c r="Q103" i="16" s="1"/>
  <c r="D103" i="14"/>
  <c r="P103" i="16" s="1"/>
  <c r="C103" i="14"/>
  <c r="O103" i="16" s="1"/>
  <c r="B103" i="14"/>
  <c r="N103" i="16" s="1"/>
  <c r="K102" i="14"/>
  <c r="W102" i="16" s="1"/>
  <c r="J102" i="14"/>
  <c r="V102" i="16" s="1"/>
  <c r="I102" i="14"/>
  <c r="U102" i="16" s="1"/>
  <c r="H102" i="14"/>
  <c r="T102" i="16" s="1"/>
  <c r="G102" i="14"/>
  <c r="S102" i="16" s="1"/>
  <c r="F102" i="14"/>
  <c r="R102" i="16" s="1"/>
  <c r="E102" i="14"/>
  <c r="Q102" i="16" s="1"/>
  <c r="D102" i="14"/>
  <c r="P102" i="16" s="1"/>
  <c r="C102" i="14"/>
  <c r="O102" i="16" s="1"/>
  <c r="B102" i="14"/>
  <c r="N102" i="16" s="1"/>
  <c r="K101" i="14"/>
  <c r="W101" i="16" s="1"/>
  <c r="J101" i="14"/>
  <c r="V101" i="16" s="1"/>
  <c r="I101" i="14"/>
  <c r="U101" i="16" s="1"/>
  <c r="H101" i="14"/>
  <c r="T101" i="16" s="1"/>
  <c r="G101" i="14"/>
  <c r="S101" i="16" s="1"/>
  <c r="F101" i="14"/>
  <c r="R101" i="16" s="1"/>
  <c r="E101" i="14"/>
  <c r="Q101" i="16" s="1"/>
  <c r="D101" i="14"/>
  <c r="P101" i="16" s="1"/>
  <c r="C101" i="14"/>
  <c r="O101" i="16" s="1"/>
  <c r="B101" i="14"/>
  <c r="N101" i="16" s="1"/>
  <c r="K100" i="14"/>
  <c r="W100" i="16" s="1"/>
  <c r="J100" i="14"/>
  <c r="V100" i="16" s="1"/>
  <c r="I100" i="14"/>
  <c r="U100" i="16" s="1"/>
  <c r="H100" i="14"/>
  <c r="T100" i="16" s="1"/>
  <c r="G100" i="14"/>
  <c r="S100" i="16" s="1"/>
  <c r="F100" i="14"/>
  <c r="R100" i="16" s="1"/>
  <c r="E100" i="14"/>
  <c r="Q100" i="16" s="1"/>
  <c r="D100" i="14"/>
  <c r="P100" i="16" s="1"/>
  <c r="C100" i="14"/>
  <c r="O100" i="16" s="1"/>
  <c r="B100" i="14"/>
  <c r="N100" i="16" s="1"/>
  <c r="K99" i="14"/>
  <c r="W99" i="16" s="1"/>
  <c r="J99" i="14"/>
  <c r="V99" i="16" s="1"/>
  <c r="I99" i="14"/>
  <c r="U99" i="16" s="1"/>
  <c r="H99" i="14"/>
  <c r="T99" i="16" s="1"/>
  <c r="G99" i="14"/>
  <c r="S99" i="16" s="1"/>
  <c r="F99" i="14"/>
  <c r="R99" i="16" s="1"/>
  <c r="E99" i="14"/>
  <c r="Q99" i="16" s="1"/>
  <c r="D99" i="14"/>
  <c r="P99" i="16" s="1"/>
  <c r="C99" i="14"/>
  <c r="O99" i="16" s="1"/>
  <c r="B99" i="14"/>
  <c r="N99" i="16" s="1"/>
  <c r="K98" i="14"/>
  <c r="W98" i="16" s="1"/>
  <c r="J98" i="14"/>
  <c r="V98" i="16" s="1"/>
  <c r="I98" i="14"/>
  <c r="U98" i="16" s="1"/>
  <c r="H98" i="14"/>
  <c r="T98" i="16" s="1"/>
  <c r="G98" i="14"/>
  <c r="S98" i="16" s="1"/>
  <c r="F98" i="14"/>
  <c r="R98" i="16" s="1"/>
  <c r="E98" i="14"/>
  <c r="Q98" i="16" s="1"/>
  <c r="D98" i="14"/>
  <c r="P98" i="16" s="1"/>
  <c r="C98" i="14"/>
  <c r="O98" i="16" s="1"/>
  <c r="B98" i="14"/>
  <c r="N98" i="16" s="1"/>
  <c r="K97" i="14"/>
  <c r="W97" i="16" s="1"/>
  <c r="J97" i="14"/>
  <c r="V97" i="16" s="1"/>
  <c r="I97" i="14"/>
  <c r="U97" i="16" s="1"/>
  <c r="H97" i="14"/>
  <c r="T97" i="16" s="1"/>
  <c r="G97" i="14"/>
  <c r="S97" i="16" s="1"/>
  <c r="F97" i="14"/>
  <c r="R97" i="16" s="1"/>
  <c r="E97" i="14"/>
  <c r="Q97" i="16" s="1"/>
  <c r="D97" i="14"/>
  <c r="P97" i="16" s="1"/>
  <c r="C97" i="14"/>
  <c r="O97" i="16" s="1"/>
  <c r="B97" i="14"/>
  <c r="N97" i="16" s="1"/>
  <c r="K96" i="14"/>
  <c r="W96" i="16" s="1"/>
  <c r="J96" i="14"/>
  <c r="V96" i="16" s="1"/>
  <c r="I96" i="14"/>
  <c r="U96" i="16" s="1"/>
  <c r="H96" i="14"/>
  <c r="T96" i="16" s="1"/>
  <c r="G96" i="14"/>
  <c r="S96" i="16" s="1"/>
  <c r="F96" i="14"/>
  <c r="R96" i="16" s="1"/>
  <c r="E96" i="14"/>
  <c r="Q96" i="16" s="1"/>
  <c r="D96" i="14"/>
  <c r="P96" i="16" s="1"/>
  <c r="C96" i="14"/>
  <c r="O96" i="16" s="1"/>
  <c r="B96" i="14"/>
  <c r="N96" i="16" s="1"/>
  <c r="K95" i="14"/>
  <c r="W95" i="16" s="1"/>
  <c r="J95" i="14"/>
  <c r="V95" i="16" s="1"/>
  <c r="I95" i="14"/>
  <c r="U95" i="16" s="1"/>
  <c r="H95" i="14"/>
  <c r="T95" i="16" s="1"/>
  <c r="G95" i="14"/>
  <c r="S95" i="16" s="1"/>
  <c r="F95" i="14"/>
  <c r="R95" i="16" s="1"/>
  <c r="E95" i="14"/>
  <c r="Q95" i="16" s="1"/>
  <c r="D95" i="14"/>
  <c r="P95" i="16" s="1"/>
  <c r="C95" i="14"/>
  <c r="O95" i="16" s="1"/>
  <c r="B95" i="14"/>
  <c r="N95" i="16" s="1"/>
  <c r="K94" i="14"/>
  <c r="W94" i="16" s="1"/>
  <c r="J94" i="14"/>
  <c r="V94" i="16" s="1"/>
  <c r="I94" i="14"/>
  <c r="U94" i="16" s="1"/>
  <c r="H94" i="14"/>
  <c r="T94" i="16" s="1"/>
  <c r="G94" i="14"/>
  <c r="S94" i="16" s="1"/>
  <c r="F94" i="14"/>
  <c r="R94" i="16" s="1"/>
  <c r="E94" i="14"/>
  <c r="Q94" i="16" s="1"/>
  <c r="D94" i="14"/>
  <c r="P94" i="16" s="1"/>
  <c r="C94" i="14"/>
  <c r="O94" i="16" s="1"/>
  <c r="B94" i="14"/>
  <c r="N94" i="16" s="1"/>
  <c r="K93" i="14"/>
  <c r="W93" i="16" s="1"/>
  <c r="J93" i="14"/>
  <c r="V93" i="16" s="1"/>
  <c r="I93" i="14"/>
  <c r="U93" i="16" s="1"/>
  <c r="H93" i="14"/>
  <c r="T93" i="16" s="1"/>
  <c r="G93" i="14"/>
  <c r="S93" i="16" s="1"/>
  <c r="F93" i="14"/>
  <c r="R93" i="16" s="1"/>
  <c r="E93" i="14"/>
  <c r="Q93" i="16" s="1"/>
  <c r="D93" i="14"/>
  <c r="P93" i="16" s="1"/>
  <c r="C93" i="14"/>
  <c r="O93" i="16" s="1"/>
  <c r="B93" i="14"/>
  <c r="N93" i="16" s="1"/>
  <c r="K92" i="14"/>
  <c r="W92" i="16" s="1"/>
  <c r="J92" i="14"/>
  <c r="V92" i="16" s="1"/>
  <c r="I92" i="14"/>
  <c r="U92" i="16" s="1"/>
  <c r="H92" i="14"/>
  <c r="T92" i="16" s="1"/>
  <c r="G92" i="14"/>
  <c r="S92" i="16" s="1"/>
  <c r="F92" i="14"/>
  <c r="R92" i="16" s="1"/>
  <c r="E92" i="14"/>
  <c r="Q92" i="16" s="1"/>
  <c r="D92" i="14"/>
  <c r="P92" i="16" s="1"/>
  <c r="C92" i="14"/>
  <c r="O92" i="16" s="1"/>
  <c r="B92" i="14"/>
  <c r="N92" i="16" s="1"/>
  <c r="K91" i="14"/>
  <c r="W91" i="16" s="1"/>
  <c r="J91" i="14"/>
  <c r="V91" i="16" s="1"/>
  <c r="I91" i="14"/>
  <c r="U91" i="16" s="1"/>
  <c r="H91" i="14"/>
  <c r="T91" i="16" s="1"/>
  <c r="G91" i="14"/>
  <c r="S91" i="16" s="1"/>
  <c r="F91" i="14"/>
  <c r="R91" i="16" s="1"/>
  <c r="E91" i="14"/>
  <c r="Q91" i="16" s="1"/>
  <c r="D91" i="14"/>
  <c r="P91" i="16" s="1"/>
  <c r="C91" i="14"/>
  <c r="O91" i="16" s="1"/>
  <c r="B91" i="14"/>
  <c r="N91" i="16" s="1"/>
  <c r="K90" i="14"/>
  <c r="W90" i="16" s="1"/>
  <c r="J90" i="14"/>
  <c r="V90" i="16" s="1"/>
  <c r="I90" i="14"/>
  <c r="U90" i="16" s="1"/>
  <c r="H90" i="14"/>
  <c r="T90" i="16" s="1"/>
  <c r="G90" i="14"/>
  <c r="S90" i="16" s="1"/>
  <c r="F90" i="14"/>
  <c r="R90" i="16" s="1"/>
  <c r="E90" i="14"/>
  <c r="Q90" i="16" s="1"/>
  <c r="D90" i="14"/>
  <c r="P90" i="16" s="1"/>
  <c r="C90" i="14"/>
  <c r="O90" i="16" s="1"/>
  <c r="B90" i="14"/>
  <c r="N90" i="16" s="1"/>
  <c r="K89" i="14"/>
  <c r="W89" i="16" s="1"/>
  <c r="J89" i="14"/>
  <c r="V89" i="16" s="1"/>
  <c r="I89" i="14"/>
  <c r="U89" i="16" s="1"/>
  <c r="H89" i="14"/>
  <c r="T89" i="16" s="1"/>
  <c r="G89" i="14"/>
  <c r="S89" i="16" s="1"/>
  <c r="F89" i="14"/>
  <c r="R89" i="16" s="1"/>
  <c r="E89" i="14"/>
  <c r="Q89" i="16" s="1"/>
  <c r="D89" i="14"/>
  <c r="P89" i="16" s="1"/>
  <c r="C89" i="14"/>
  <c r="O89" i="16" s="1"/>
  <c r="B89" i="14"/>
  <c r="N89" i="16" s="1"/>
  <c r="K88" i="14"/>
  <c r="W88" i="16" s="1"/>
  <c r="J88" i="14"/>
  <c r="V88" i="16" s="1"/>
  <c r="I88" i="14"/>
  <c r="U88" i="16" s="1"/>
  <c r="H88" i="14"/>
  <c r="T88" i="16" s="1"/>
  <c r="G88" i="14"/>
  <c r="S88" i="16" s="1"/>
  <c r="F88" i="14"/>
  <c r="R88" i="16" s="1"/>
  <c r="E88" i="14"/>
  <c r="Q88" i="16" s="1"/>
  <c r="D88" i="14"/>
  <c r="P88" i="16" s="1"/>
  <c r="C88" i="14"/>
  <c r="O88" i="16" s="1"/>
  <c r="B88" i="14"/>
  <c r="N88" i="16" s="1"/>
  <c r="K87" i="14"/>
  <c r="W87" i="16" s="1"/>
  <c r="J87" i="14"/>
  <c r="V87" i="16" s="1"/>
  <c r="I87" i="14"/>
  <c r="U87" i="16" s="1"/>
  <c r="H87" i="14"/>
  <c r="T87" i="16" s="1"/>
  <c r="G87" i="14"/>
  <c r="S87" i="16" s="1"/>
  <c r="F87" i="14"/>
  <c r="R87" i="16" s="1"/>
  <c r="E87" i="14"/>
  <c r="Q87" i="16" s="1"/>
  <c r="D87" i="14"/>
  <c r="P87" i="16" s="1"/>
  <c r="C87" i="14"/>
  <c r="O87" i="16" s="1"/>
  <c r="B87" i="14"/>
  <c r="N87" i="16" s="1"/>
  <c r="K86" i="14"/>
  <c r="W86" i="16" s="1"/>
  <c r="J86" i="14"/>
  <c r="V86" i="16" s="1"/>
  <c r="I86" i="14"/>
  <c r="U86" i="16" s="1"/>
  <c r="H86" i="14"/>
  <c r="T86" i="16" s="1"/>
  <c r="G86" i="14"/>
  <c r="S86" i="16" s="1"/>
  <c r="F86" i="14"/>
  <c r="R86" i="16" s="1"/>
  <c r="E86" i="14"/>
  <c r="Q86" i="16" s="1"/>
  <c r="D86" i="14"/>
  <c r="P86" i="16" s="1"/>
  <c r="C86" i="14"/>
  <c r="O86" i="16" s="1"/>
  <c r="B86" i="14"/>
  <c r="N86" i="16" s="1"/>
  <c r="K85" i="14"/>
  <c r="W85" i="16" s="1"/>
  <c r="J85" i="14"/>
  <c r="V85" i="16" s="1"/>
  <c r="I85" i="14"/>
  <c r="U85" i="16" s="1"/>
  <c r="H85" i="14"/>
  <c r="T85" i="16" s="1"/>
  <c r="G85" i="14"/>
  <c r="S85" i="16" s="1"/>
  <c r="F85" i="14"/>
  <c r="R85" i="16" s="1"/>
  <c r="E85" i="14"/>
  <c r="Q85" i="16" s="1"/>
  <c r="D85" i="14"/>
  <c r="P85" i="16" s="1"/>
  <c r="C85" i="14"/>
  <c r="O85" i="16" s="1"/>
  <c r="B85" i="14"/>
  <c r="N85" i="16" s="1"/>
  <c r="K84" i="14"/>
  <c r="W84" i="16" s="1"/>
  <c r="J84" i="14"/>
  <c r="V84" i="16" s="1"/>
  <c r="I84" i="14"/>
  <c r="U84" i="16" s="1"/>
  <c r="H84" i="14"/>
  <c r="T84" i="16" s="1"/>
  <c r="G84" i="14"/>
  <c r="S84" i="16" s="1"/>
  <c r="F84" i="14"/>
  <c r="R84" i="16" s="1"/>
  <c r="E84" i="14"/>
  <c r="Q84" i="16" s="1"/>
  <c r="D84" i="14"/>
  <c r="P84" i="16" s="1"/>
  <c r="C84" i="14"/>
  <c r="O84" i="16" s="1"/>
  <c r="B84" i="14"/>
  <c r="N84" i="16" s="1"/>
  <c r="K83" i="14"/>
  <c r="W83" i="16" s="1"/>
  <c r="J83" i="14"/>
  <c r="V83" i="16" s="1"/>
  <c r="I83" i="14"/>
  <c r="U83" i="16" s="1"/>
  <c r="H83" i="14"/>
  <c r="T83" i="16" s="1"/>
  <c r="G83" i="14"/>
  <c r="S83" i="16" s="1"/>
  <c r="F83" i="14"/>
  <c r="R83" i="16" s="1"/>
  <c r="E83" i="14"/>
  <c r="Q83" i="16" s="1"/>
  <c r="D83" i="14"/>
  <c r="P83" i="16" s="1"/>
  <c r="C83" i="14"/>
  <c r="O83" i="16" s="1"/>
  <c r="B83" i="14"/>
  <c r="N83" i="16" s="1"/>
  <c r="K82" i="14"/>
  <c r="W82" i="16" s="1"/>
  <c r="J82" i="14"/>
  <c r="V82" i="16" s="1"/>
  <c r="I82" i="14"/>
  <c r="U82" i="16" s="1"/>
  <c r="H82" i="14"/>
  <c r="T82" i="16" s="1"/>
  <c r="G82" i="14"/>
  <c r="S82" i="16" s="1"/>
  <c r="F82" i="14"/>
  <c r="R82" i="16" s="1"/>
  <c r="E82" i="14"/>
  <c r="Q82" i="16" s="1"/>
  <c r="D82" i="14"/>
  <c r="P82" i="16" s="1"/>
  <c r="C82" i="14"/>
  <c r="O82" i="16" s="1"/>
  <c r="B82" i="14"/>
  <c r="N82" i="16" s="1"/>
  <c r="K81" i="14"/>
  <c r="W81" i="16" s="1"/>
  <c r="J81" i="14"/>
  <c r="V81" i="16" s="1"/>
  <c r="I81" i="14"/>
  <c r="U81" i="16" s="1"/>
  <c r="H81" i="14"/>
  <c r="T81" i="16" s="1"/>
  <c r="G81" i="14"/>
  <c r="S81" i="16" s="1"/>
  <c r="F81" i="14"/>
  <c r="R81" i="16" s="1"/>
  <c r="E81" i="14"/>
  <c r="Q81" i="16" s="1"/>
  <c r="D81" i="14"/>
  <c r="P81" i="16" s="1"/>
  <c r="C81" i="14"/>
  <c r="O81" i="16" s="1"/>
  <c r="B81" i="14"/>
  <c r="N81" i="16" s="1"/>
  <c r="K80" i="14"/>
  <c r="W80" i="16" s="1"/>
  <c r="J80" i="14"/>
  <c r="V80" i="16" s="1"/>
  <c r="I80" i="14"/>
  <c r="U80" i="16" s="1"/>
  <c r="H80" i="14"/>
  <c r="T80" i="16" s="1"/>
  <c r="G80" i="14"/>
  <c r="S80" i="16" s="1"/>
  <c r="F80" i="14"/>
  <c r="R80" i="16" s="1"/>
  <c r="E80" i="14"/>
  <c r="Q80" i="16" s="1"/>
  <c r="D80" i="14"/>
  <c r="P80" i="16" s="1"/>
  <c r="C80" i="14"/>
  <c r="O80" i="16" s="1"/>
  <c r="B80" i="14"/>
  <c r="N80" i="16" s="1"/>
  <c r="K79" i="14"/>
  <c r="W79" i="16" s="1"/>
  <c r="J79" i="14"/>
  <c r="V79" i="16" s="1"/>
  <c r="I79" i="14"/>
  <c r="U79" i="16" s="1"/>
  <c r="H79" i="14"/>
  <c r="T79" i="16" s="1"/>
  <c r="G79" i="14"/>
  <c r="S79" i="16" s="1"/>
  <c r="F79" i="14"/>
  <c r="R79" i="16" s="1"/>
  <c r="E79" i="14"/>
  <c r="Q79" i="16" s="1"/>
  <c r="D79" i="14"/>
  <c r="P79" i="16" s="1"/>
  <c r="C79" i="14"/>
  <c r="O79" i="16" s="1"/>
  <c r="B79" i="14"/>
  <c r="N79" i="16" s="1"/>
  <c r="K78" i="14"/>
  <c r="W78" i="16" s="1"/>
  <c r="J78" i="14"/>
  <c r="V78" i="16" s="1"/>
  <c r="I78" i="14"/>
  <c r="U78" i="16" s="1"/>
  <c r="H78" i="14"/>
  <c r="T78" i="16" s="1"/>
  <c r="G78" i="14"/>
  <c r="S78" i="16" s="1"/>
  <c r="F78" i="14"/>
  <c r="R78" i="16" s="1"/>
  <c r="E78" i="14"/>
  <c r="Q78" i="16" s="1"/>
  <c r="D78" i="14"/>
  <c r="P78" i="16" s="1"/>
  <c r="C78" i="14"/>
  <c r="O78" i="16" s="1"/>
  <c r="B78" i="14"/>
  <c r="N78" i="16" s="1"/>
  <c r="K77" i="14"/>
  <c r="W77" i="16" s="1"/>
  <c r="J77" i="14"/>
  <c r="V77" i="16" s="1"/>
  <c r="I77" i="14"/>
  <c r="U77" i="16" s="1"/>
  <c r="H77" i="14"/>
  <c r="T77" i="16" s="1"/>
  <c r="G77" i="14"/>
  <c r="S77" i="16" s="1"/>
  <c r="F77" i="14"/>
  <c r="R77" i="16" s="1"/>
  <c r="E77" i="14"/>
  <c r="Q77" i="16" s="1"/>
  <c r="D77" i="14"/>
  <c r="P77" i="16" s="1"/>
  <c r="C77" i="14"/>
  <c r="O77" i="16" s="1"/>
  <c r="B77" i="14"/>
  <c r="N77" i="16" s="1"/>
  <c r="K76" i="14"/>
  <c r="W76" i="16" s="1"/>
  <c r="J76" i="14"/>
  <c r="V76" i="16" s="1"/>
  <c r="I76" i="14"/>
  <c r="U76" i="16" s="1"/>
  <c r="H76" i="14"/>
  <c r="T76" i="16" s="1"/>
  <c r="G76" i="14"/>
  <c r="S76" i="16" s="1"/>
  <c r="F76" i="14"/>
  <c r="R76" i="16" s="1"/>
  <c r="E76" i="14"/>
  <c r="Q76" i="16" s="1"/>
  <c r="D76" i="14"/>
  <c r="P76" i="16" s="1"/>
  <c r="C76" i="14"/>
  <c r="O76" i="16" s="1"/>
  <c r="B76" i="14"/>
  <c r="N76" i="16" s="1"/>
  <c r="K75" i="14"/>
  <c r="W75" i="16" s="1"/>
  <c r="J75" i="14"/>
  <c r="V75" i="16" s="1"/>
  <c r="I75" i="14"/>
  <c r="U75" i="16" s="1"/>
  <c r="H75" i="14"/>
  <c r="T75" i="16" s="1"/>
  <c r="G75" i="14"/>
  <c r="S75" i="16" s="1"/>
  <c r="F75" i="14"/>
  <c r="R75" i="16" s="1"/>
  <c r="E75" i="14"/>
  <c r="Q75" i="16" s="1"/>
  <c r="D75" i="14"/>
  <c r="P75" i="16" s="1"/>
  <c r="C75" i="14"/>
  <c r="O75" i="16" s="1"/>
  <c r="B75" i="14"/>
  <c r="N75" i="16" s="1"/>
  <c r="K74" i="14"/>
  <c r="W74" i="16" s="1"/>
  <c r="J74" i="14"/>
  <c r="V74" i="16" s="1"/>
  <c r="I74" i="14"/>
  <c r="U74" i="16" s="1"/>
  <c r="H74" i="14"/>
  <c r="T74" i="16" s="1"/>
  <c r="G74" i="14"/>
  <c r="S74" i="16" s="1"/>
  <c r="F74" i="14"/>
  <c r="R74" i="16" s="1"/>
  <c r="E74" i="14"/>
  <c r="Q74" i="16" s="1"/>
  <c r="D74" i="14"/>
  <c r="P74" i="16" s="1"/>
  <c r="C74" i="14"/>
  <c r="O74" i="16" s="1"/>
  <c r="B74" i="14"/>
  <c r="N74" i="16" s="1"/>
  <c r="K73" i="14"/>
  <c r="W73" i="16" s="1"/>
  <c r="J73" i="14"/>
  <c r="V73" i="16" s="1"/>
  <c r="I73" i="14"/>
  <c r="U73" i="16" s="1"/>
  <c r="H73" i="14"/>
  <c r="T73" i="16" s="1"/>
  <c r="G73" i="14"/>
  <c r="S73" i="16" s="1"/>
  <c r="F73" i="14"/>
  <c r="R73" i="16" s="1"/>
  <c r="E73" i="14"/>
  <c r="Q73" i="16" s="1"/>
  <c r="D73" i="14"/>
  <c r="P73" i="16" s="1"/>
  <c r="C73" i="14"/>
  <c r="O73" i="16" s="1"/>
  <c r="B73" i="14"/>
  <c r="N73" i="16" s="1"/>
  <c r="K72" i="14"/>
  <c r="W72" i="16" s="1"/>
  <c r="J72" i="14"/>
  <c r="V72" i="16" s="1"/>
  <c r="I72" i="14"/>
  <c r="U72" i="16" s="1"/>
  <c r="H72" i="14"/>
  <c r="T72" i="16" s="1"/>
  <c r="G72" i="14"/>
  <c r="S72" i="16" s="1"/>
  <c r="F72" i="14"/>
  <c r="R72" i="16" s="1"/>
  <c r="E72" i="14"/>
  <c r="Q72" i="16" s="1"/>
  <c r="D72" i="14"/>
  <c r="P72" i="16" s="1"/>
  <c r="C72" i="14"/>
  <c r="O72" i="16" s="1"/>
  <c r="B72" i="14"/>
  <c r="N72" i="16" s="1"/>
  <c r="K71" i="14"/>
  <c r="W71" i="16" s="1"/>
  <c r="J71" i="14"/>
  <c r="V71" i="16" s="1"/>
  <c r="I71" i="14"/>
  <c r="U71" i="16" s="1"/>
  <c r="H71" i="14"/>
  <c r="T71" i="16" s="1"/>
  <c r="G71" i="14"/>
  <c r="S71" i="16" s="1"/>
  <c r="F71" i="14"/>
  <c r="R71" i="16" s="1"/>
  <c r="E71" i="14"/>
  <c r="Q71" i="16" s="1"/>
  <c r="D71" i="14"/>
  <c r="P71" i="16" s="1"/>
  <c r="C71" i="14"/>
  <c r="O71" i="16" s="1"/>
  <c r="B71" i="14"/>
  <c r="N71" i="16" s="1"/>
  <c r="K70" i="14"/>
  <c r="W70" i="16" s="1"/>
  <c r="J70" i="14"/>
  <c r="V70" i="16" s="1"/>
  <c r="I70" i="14"/>
  <c r="U70" i="16" s="1"/>
  <c r="H70" i="14"/>
  <c r="T70" i="16" s="1"/>
  <c r="G70" i="14"/>
  <c r="S70" i="16" s="1"/>
  <c r="F70" i="14"/>
  <c r="R70" i="16" s="1"/>
  <c r="E70" i="14"/>
  <c r="Q70" i="16" s="1"/>
  <c r="D70" i="14"/>
  <c r="P70" i="16" s="1"/>
  <c r="C70" i="14"/>
  <c r="O70" i="16" s="1"/>
  <c r="B70" i="14"/>
  <c r="N70" i="16" s="1"/>
  <c r="K69" i="14"/>
  <c r="W69" i="16" s="1"/>
  <c r="J69" i="14"/>
  <c r="V69" i="16" s="1"/>
  <c r="I69" i="14"/>
  <c r="U69" i="16" s="1"/>
  <c r="H69" i="14"/>
  <c r="T69" i="16" s="1"/>
  <c r="G69" i="14"/>
  <c r="S69" i="16" s="1"/>
  <c r="F69" i="14"/>
  <c r="R69" i="16" s="1"/>
  <c r="E69" i="14"/>
  <c r="Q69" i="16" s="1"/>
  <c r="D69" i="14"/>
  <c r="P69" i="16" s="1"/>
  <c r="C69" i="14"/>
  <c r="O69" i="16" s="1"/>
  <c r="B69" i="14"/>
  <c r="N69" i="16" s="1"/>
  <c r="K68" i="14"/>
  <c r="W68" i="16" s="1"/>
  <c r="J68" i="14"/>
  <c r="V68" i="16" s="1"/>
  <c r="I68" i="14"/>
  <c r="U68" i="16" s="1"/>
  <c r="H68" i="14"/>
  <c r="T68" i="16" s="1"/>
  <c r="G68" i="14"/>
  <c r="S68" i="16" s="1"/>
  <c r="F68" i="14"/>
  <c r="R68" i="16" s="1"/>
  <c r="E68" i="14"/>
  <c r="Q68" i="16" s="1"/>
  <c r="D68" i="14"/>
  <c r="P68" i="16" s="1"/>
  <c r="C68" i="14"/>
  <c r="O68" i="16" s="1"/>
  <c r="B68" i="14"/>
  <c r="N68" i="16" s="1"/>
  <c r="K67" i="14"/>
  <c r="W67" i="16" s="1"/>
  <c r="J67" i="14"/>
  <c r="V67" i="16" s="1"/>
  <c r="I67" i="14"/>
  <c r="U67" i="16" s="1"/>
  <c r="H67" i="14"/>
  <c r="T67" i="16" s="1"/>
  <c r="G67" i="14"/>
  <c r="S67" i="16" s="1"/>
  <c r="F67" i="14"/>
  <c r="R67" i="16" s="1"/>
  <c r="E67" i="14"/>
  <c r="Q67" i="16" s="1"/>
  <c r="D67" i="14"/>
  <c r="P67" i="16" s="1"/>
  <c r="C67" i="14"/>
  <c r="O67" i="16" s="1"/>
  <c r="B67" i="14"/>
  <c r="N67" i="16" s="1"/>
  <c r="K66" i="14"/>
  <c r="W66" i="16" s="1"/>
  <c r="J66" i="14"/>
  <c r="V66" i="16" s="1"/>
  <c r="I66" i="14"/>
  <c r="U66" i="16" s="1"/>
  <c r="H66" i="14"/>
  <c r="T66" i="16" s="1"/>
  <c r="G66" i="14"/>
  <c r="S66" i="16" s="1"/>
  <c r="F66" i="14"/>
  <c r="R66" i="16" s="1"/>
  <c r="E66" i="14"/>
  <c r="Q66" i="16" s="1"/>
  <c r="D66" i="14"/>
  <c r="P66" i="16" s="1"/>
  <c r="C66" i="14"/>
  <c r="O66" i="16" s="1"/>
  <c r="B66" i="14"/>
  <c r="N66" i="16" s="1"/>
  <c r="K65" i="14"/>
  <c r="W65" i="16" s="1"/>
  <c r="J65" i="14"/>
  <c r="V65" i="16" s="1"/>
  <c r="I65" i="14"/>
  <c r="U65" i="16" s="1"/>
  <c r="H65" i="14"/>
  <c r="T65" i="16" s="1"/>
  <c r="G65" i="14"/>
  <c r="S65" i="16" s="1"/>
  <c r="F65" i="14"/>
  <c r="R65" i="16" s="1"/>
  <c r="E65" i="14"/>
  <c r="Q65" i="16" s="1"/>
  <c r="D65" i="14"/>
  <c r="P65" i="16" s="1"/>
  <c r="C65" i="14"/>
  <c r="O65" i="16" s="1"/>
  <c r="B65" i="14"/>
  <c r="N65" i="16" s="1"/>
  <c r="K64" i="14"/>
  <c r="W64" i="16" s="1"/>
  <c r="J64" i="14"/>
  <c r="V64" i="16" s="1"/>
  <c r="I64" i="14"/>
  <c r="U64" i="16" s="1"/>
  <c r="H64" i="14"/>
  <c r="T64" i="16" s="1"/>
  <c r="G64" i="14"/>
  <c r="S64" i="16" s="1"/>
  <c r="F64" i="14"/>
  <c r="R64" i="16" s="1"/>
  <c r="E64" i="14"/>
  <c r="Q64" i="16" s="1"/>
  <c r="D64" i="14"/>
  <c r="P64" i="16" s="1"/>
  <c r="C64" i="14"/>
  <c r="O64" i="16" s="1"/>
  <c r="B64" i="14"/>
  <c r="N64" i="16" s="1"/>
  <c r="K63" i="14"/>
  <c r="W63" i="16" s="1"/>
  <c r="J63" i="14"/>
  <c r="V63" i="16" s="1"/>
  <c r="I63" i="14"/>
  <c r="U63" i="16" s="1"/>
  <c r="H63" i="14"/>
  <c r="T63" i="16" s="1"/>
  <c r="G63" i="14"/>
  <c r="S63" i="16" s="1"/>
  <c r="F63" i="14"/>
  <c r="R63" i="16" s="1"/>
  <c r="E63" i="14"/>
  <c r="Q63" i="16" s="1"/>
  <c r="D63" i="14"/>
  <c r="P63" i="16" s="1"/>
  <c r="C63" i="14"/>
  <c r="O63" i="16" s="1"/>
  <c r="B63" i="14"/>
  <c r="N63" i="16" s="1"/>
  <c r="K62" i="14"/>
  <c r="W62" i="16" s="1"/>
  <c r="J62" i="14"/>
  <c r="V62" i="16" s="1"/>
  <c r="I62" i="14"/>
  <c r="U62" i="16" s="1"/>
  <c r="H62" i="14"/>
  <c r="T62" i="16" s="1"/>
  <c r="G62" i="14"/>
  <c r="S62" i="16" s="1"/>
  <c r="F62" i="14"/>
  <c r="R62" i="16" s="1"/>
  <c r="E62" i="14"/>
  <c r="Q62" i="16" s="1"/>
  <c r="D62" i="14"/>
  <c r="P62" i="16" s="1"/>
  <c r="C62" i="14"/>
  <c r="O62" i="16" s="1"/>
  <c r="B62" i="14"/>
  <c r="N62" i="16" s="1"/>
  <c r="K61" i="14"/>
  <c r="W61" i="16" s="1"/>
  <c r="J61" i="14"/>
  <c r="V61" i="16" s="1"/>
  <c r="I61" i="14"/>
  <c r="U61" i="16" s="1"/>
  <c r="H61" i="14"/>
  <c r="T61" i="16" s="1"/>
  <c r="G61" i="14"/>
  <c r="S61" i="16" s="1"/>
  <c r="F61" i="14"/>
  <c r="R61" i="16" s="1"/>
  <c r="E61" i="14"/>
  <c r="Q61" i="16" s="1"/>
  <c r="D61" i="14"/>
  <c r="P61" i="16" s="1"/>
  <c r="C61" i="14"/>
  <c r="O61" i="16" s="1"/>
  <c r="B61" i="14"/>
  <c r="N61" i="16" s="1"/>
  <c r="K60" i="14"/>
  <c r="W60" i="16" s="1"/>
  <c r="J60" i="14"/>
  <c r="V60" i="16" s="1"/>
  <c r="I60" i="14"/>
  <c r="U60" i="16" s="1"/>
  <c r="H60" i="14"/>
  <c r="T60" i="16" s="1"/>
  <c r="G60" i="14"/>
  <c r="S60" i="16" s="1"/>
  <c r="F60" i="14"/>
  <c r="R60" i="16" s="1"/>
  <c r="E60" i="14"/>
  <c r="Q60" i="16" s="1"/>
  <c r="D60" i="14"/>
  <c r="P60" i="16" s="1"/>
  <c r="C60" i="14"/>
  <c r="O60" i="16" s="1"/>
  <c r="B60" i="14"/>
  <c r="N60" i="16" s="1"/>
  <c r="K59" i="14"/>
  <c r="W59" i="16" s="1"/>
  <c r="J59" i="14"/>
  <c r="V59" i="16" s="1"/>
  <c r="I59" i="14"/>
  <c r="U59" i="16" s="1"/>
  <c r="H59" i="14"/>
  <c r="T59" i="16" s="1"/>
  <c r="G59" i="14"/>
  <c r="S59" i="16" s="1"/>
  <c r="F59" i="14"/>
  <c r="R59" i="16" s="1"/>
  <c r="E59" i="14"/>
  <c r="Q59" i="16" s="1"/>
  <c r="D59" i="14"/>
  <c r="P59" i="16" s="1"/>
  <c r="C59" i="14"/>
  <c r="O59" i="16" s="1"/>
  <c r="B59" i="14"/>
  <c r="N59" i="16" s="1"/>
  <c r="K58" i="14"/>
  <c r="W58" i="16" s="1"/>
  <c r="J58" i="14"/>
  <c r="V58" i="16" s="1"/>
  <c r="I58" i="14"/>
  <c r="U58" i="16" s="1"/>
  <c r="H58" i="14"/>
  <c r="T58" i="16" s="1"/>
  <c r="G58" i="14"/>
  <c r="S58" i="16" s="1"/>
  <c r="F58" i="14"/>
  <c r="R58" i="16" s="1"/>
  <c r="E58" i="14"/>
  <c r="Q58" i="16" s="1"/>
  <c r="D58" i="14"/>
  <c r="P58" i="16" s="1"/>
  <c r="C58" i="14"/>
  <c r="O58" i="16" s="1"/>
  <c r="B58" i="14"/>
  <c r="N58" i="16" s="1"/>
  <c r="K57" i="14"/>
  <c r="W57" i="16" s="1"/>
  <c r="J57" i="14"/>
  <c r="V57" i="16" s="1"/>
  <c r="I57" i="14"/>
  <c r="U57" i="16" s="1"/>
  <c r="H57" i="14"/>
  <c r="T57" i="16" s="1"/>
  <c r="G57" i="14"/>
  <c r="S57" i="16" s="1"/>
  <c r="F57" i="14"/>
  <c r="R57" i="16" s="1"/>
  <c r="E57" i="14"/>
  <c r="Q57" i="16" s="1"/>
  <c r="D57" i="14"/>
  <c r="P57" i="16" s="1"/>
  <c r="C57" i="14"/>
  <c r="O57" i="16" s="1"/>
  <c r="B57" i="14"/>
  <c r="N57" i="16" s="1"/>
  <c r="K56" i="14"/>
  <c r="W56" i="16" s="1"/>
  <c r="J56" i="14"/>
  <c r="V56" i="16" s="1"/>
  <c r="I56" i="14"/>
  <c r="U56" i="16" s="1"/>
  <c r="H56" i="14"/>
  <c r="T56" i="16" s="1"/>
  <c r="G56" i="14"/>
  <c r="S56" i="16" s="1"/>
  <c r="F56" i="14"/>
  <c r="R56" i="16" s="1"/>
  <c r="E56" i="14"/>
  <c r="Q56" i="16" s="1"/>
  <c r="D56" i="14"/>
  <c r="P56" i="16" s="1"/>
  <c r="C56" i="14"/>
  <c r="O56" i="16" s="1"/>
  <c r="B56" i="14"/>
  <c r="N56" i="16" s="1"/>
  <c r="K55" i="14"/>
  <c r="W55" i="16" s="1"/>
  <c r="J55" i="14"/>
  <c r="V55" i="16" s="1"/>
  <c r="I55" i="14"/>
  <c r="U55" i="16" s="1"/>
  <c r="H55" i="14"/>
  <c r="T55" i="16" s="1"/>
  <c r="G55" i="14"/>
  <c r="S55" i="16" s="1"/>
  <c r="F55" i="14"/>
  <c r="R55" i="16" s="1"/>
  <c r="E55" i="14"/>
  <c r="Q55" i="16" s="1"/>
  <c r="D55" i="14"/>
  <c r="P55" i="16" s="1"/>
  <c r="C55" i="14"/>
  <c r="O55" i="16" s="1"/>
  <c r="B55" i="14"/>
  <c r="N55" i="16" s="1"/>
  <c r="K54" i="14"/>
  <c r="W54" i="16" s="1"/>
  <c r="J54" i="14"/>
  <c r="V54" i="16" s="1"/>
  <c r="I54" i="14"/>
  <c r="U54" i="16" s="1"/>
  <c r="H54" i="14"/>
  <c r="T54" i="16" s="1"/>
  <c r="G54" i="14"/>
  <c r="S54" i="16" s="1"/>
  <c r="F54" i="14"/>
  <c r="R54" i="16" s="1"/>
  <c r="E54" i="14"/>
  <c r="Q54" i="16" s="1"/>
  <c r="D54" i="14"/>
  <c r="P54" i="16" s="1"/>
  <c r="C54" i="14"/>
  <c r="O54" i="16" s="1"/>
  <c r="B54" i="14"/>
  <c r="N54" i="16" s="1"/>
  <c r="K53" i="14"/>
  <c r="W53" i="16" s="1"/>
  <c r="J53" i="14"/>
  <c r="V53" i="16" s="1"/>
  <c r="I53" i="14"/>
  <c r="U53" i="16" s="1"/>
  <c r="H53" i="14"/>
  <c r="T53" i="16" s="1"/>
  <c r="G53" i="14"/>
  <c r="S53" i="16" s="1"/>
  <c r="F53" i="14"/>
  <c r="R53" i="16" s="1"/>
  <c r="E53" i="14"/>
  <c r="Q53" i="16" s="1"/>
  <c r="D53" i="14"/>
  <c r="P53" i="16" s="1"/>
  <c r="C53" i="14"/>
  <c r="O53" i="16" s="1"/>
  <c r="B53" i="14"/>
  <c r="N53" i="16" s="1"/>
  <c r="K52" i="14"/>
  <c r="W52" i="16" s="1"/>
  <c r="J52" i="14"/>
  <c r="V52" i="16" s="1"/>
  <c r="I52" i="14"/>
  <c r="U52" i="16" s="1"/>
  <c r="H52" i="14"/>
  <c r="T52" i="16" s="1"/>
  <c r="G52" i="14"/>
  <c r="S52" i="16" s="1"/>
  <c r="F52" i="14"/>
  <c r="R52" i="16" s="1"/>
  <c r="E52" i="14"/>
  <c r="Q52" i="16" s="1"/>
  <c r="D52" i="14"/>
  <c r="P52" i="16" s="1"/>
  <c r="C52" i="14"/>
  <c r="O52" i="16" s="1"/>
  <c r="B52" i="14"/>
  <c r="N52" i="16" s="1"/>
  <c r="K51" i="14"/>
  <c r="W51" i="16" s="1"/>
  <c r="J51" i="14"/>
  <c r="V51" i="16" s="1"/>
  <c r="I51" i="14"/>
  <c r="U51" i="16" s="1"/>
  <c r="H51" i="14"/>
  <c r="T51" i="16" s="1"/>
  <c r="G51" i="14"/>
  <c r="S51" i="16" s="1"/>
  <c r="F51" i="14"/>
  <c r="R51" i="16" s="1"/>
  <c r="E51" i="14"/>
  <c r="Q51" i="16" s="1"/>
  <c r="D51" i="14"/>
  <c r="P51" i="16" s="1"/>
  <c r="C51" i="14"/>
  <c r="O51" i="16" s="1"/>
  <c r="B51" i="14"/>
  <c r="N51" i="16" s="1"/>
  <c r="K50" i="14"/>
  <c r="W50" i="16" s="1"/>
  <c r="J50" i="14"/>
  <c r="V50" i="16" s="1"/>
  <c r="I50" i="14"/>
  <c r="U50" i="16" s="1"/>
  <c r="H50" i="14"/>
  <c r="T50" i="16" s="1"/>
  <c r="G50" i="14"/>
  <c r="S50" i="16" s="1"/>
  <c r="F50" i="14"/>
  <c r="R50" i="16" s="1"/>
  <c r="E50" i="14"/>
  <c r="Q50" i="16" s="1"/>
  <c r="D50" i="14"/>
  <c r="P50" i="16" s="1"/>
  <c r="C50" i="14"/>
  <c r="O50" i="16" s="1"/>
  <c r="B50" i="14"/>
  <c r="N50" i="16" s="1"/>
  <c r="K49" i="14"/>
  <c r="W49" i="16" s="1"/>
  <c r="J49" i="14"/>
  <c r="V49" i="16" s="1"/>
  <c r="I49" i="14"/>
  <c r="U49" i="16" s="1"/>
  <c r="H49" i="14"/>
  <c r="T49" i="16" s="1"/>
  <c r="G49" i="14"/>
  <c r="S49" i="16" s="1"/>
  <c r="F49" i="14"/>
  <c r="R49" i="16" s="1"/>
  <c r="E49" i="14"/>
  <c r="Q49" i="16" s="1"/>
  <c r="D49" i="14"/>
  <c r="P49" i="16" s="1"/>
  <c r="C49" i="14"/>
  <c r="O49" i="16" s="1"/>
  <c r="B49" i="14"/>
  <c r="N49" i="16" s="1"/>
  <c r="K48" i="14"/>
  <c r="W48" i="16" s="1"/>
  <c r="J48" i="14"/>
  <c r="V48" i="16" s="1"/>
  <c r="I48" i="14"/>
  <c r="U48" i="16" s="1"/>
  <c r="H48" i="14"/>
  <c r="T48" i="16" s="1"/>
  <c r="G48" i="14"/>
  <c r="S48" i="16" s="1"/>
  <c r="F48" i="14"/>
  <c r="R48" i="16" s="1"/>
  <c r="E48" i="14"/>
  <c r="Q48" i="16" s="1"/>
  <c r="D48" i="14"/>
  <c r="P48" i="16" s="1"/>
  <c r="C48" i="14"/>
  <c r="O48" i="16" s="1"/>
  <c r="B48" i="14"/>
  <c r="N48" i="16" s="1"/>
  <c r="K47" i="14"/>
  <c r="W47" i="16" s="1"/>
  <c r="J47" i="14"/>
  <c r="V47" i="16" s="1"/>
  <c r="I47" i="14"/>
  <c r="U47" i="16" s="1"/>
  <c r="H47" i="14"/>
  <c r="T47" i="16" s="1"/>
  <c r="G47" i="14"/>
  <c r="S47" i="16" s="1"/>
  <c r="F47" i="14"/>
  <c r="R47" i="16" s="1"/>
  <c r="E47" i="14"/>
  <c r="Q47" i="16" s="1"/>
  <c r="D47" i="14"/>
  <c r="P47" i="16" s="1"/>
  <c r="C47" i="14"/>
  <c r="O47" i="16" s="1"/>
  <c r="B47" i="14"/>
  <c r="N47" i="16" s="1"/>
  <c r="K46" i="14"/>
  <c r="W46" i="16" s="1"/>
  <c r="J46" i="14"/>
  <c r="V46" i="16" s="1"/>
  <c r="I46" i="14"/>
  <c r="U46" i="16" s="1"/>
  <c r="H46" i="14"/>
  <c r="T46" i="16" s="1"/>
  <c r="G46" i="14"/>
  <c r="S46" i="16" s="1"/>
  <c r="F46" i="14"/>
  <c r="R46" i="16" s="1"/>
  <c r="E46" i="14"/>
  <c r="Q46" i="16" s="1"/>
  <c r="D46" i="14"/>
  <c r="P46" i="16" s="1"/>
  <c r="C46" i="14"/>
  <c r="O46" i="16" s="1"/>
  <c r="B46" i="14"/>
  <c r="N46" i="16" s="1"/>
  <c r="K45" i="14"/>
  <c r="W45" i="16" s="1"/>
  <c r="J45" i="14"/>
  <c r="V45" i="16" s="1"/>
  <c r="I45" i="14"/>
  <c r="U45" i="16" s="1"/>
  <c r="H45" i="14"/>
  <c r="T45" i="16" s="1"/>
  <c r="G45" i="14"/>
  <c r="S45" i="16" s="1"/>
  <c r="F45" i="14"/>
  <c r="R45" i="16" s="1"/>
  <c r="E45" i="14"/>
  <c r="Q45" i="16" s="1"/>
  <c r="D45" i="14"/>
  <c r="P45" i="16" s="1"/>
  <c r="C45" i="14"/>
  <c r="O45" i="16" s="1"/>
  <c r="B45" i="14"/>
  <c r="N45" i="16" s="1"/>
  <c r="K44" i="14"/>
  <c r="W44" i="16" s="1"/>
  <c r="J44" i="14"/>
  <c r="V44" i="16" s="1"/>
  <c r="I44" i="14"/>
  <c r="U44" i="16" s="1"/>
  <c r="H44" i="14"/>
  <c r="T44" i="16" s="1"/>
  <c r="G44" i="14"/>
  <c r="S44" i="16" s="1"/>
  <c r="F44" i="14"/>
  <c r="R44" i="16" s="1"/>
  <c r="E44" i="14"/>
  <c r="Q44" i="16" s="1"/>
  <c r="D44" i="14"/>
  <c r="P44" i="16" s="1"/>
  <c r="C44" i="14"/>
  <c r="O44" i="16" s="1"/>
  <c r="B44" i="14"/>
  <c r="N44" i="16" s="1"/>
  <c r="K43" i="14"/>
  <c r="W43" i="16" s="1"/>
  <c r="J43" i="14"/>
  <c r="V43" i="16" s="1"/>
  <c r="I43" i="14"/>
  <c r="U43" i="16" s="1"/>
  <c r="H43" i="14"/>
  <c r="T43" i="16" s="1"/>
  <c r="G43" i="14"/>
  <c r="S43" i="16" s="1"/>
  <c r="F43" i="14"/>
  <c r="R43" i="16" s="1"/>
  <c r="E43" i="14"/>
  <c r="Q43" i="16" s="1"/>
  <c r="D43" i="14"/>
  <c r="P43" i="16" s="1"/>
  <c r="C43" i="14"/>
  <c r="O43" i="16" s="1"/>
  <c r="B43" i="14"/>
  <c r="N43" i="16" s="1"/>
  <c r="K42" i="14"/>
  <c r="W42" i="16" s="1"/>
  <c r="J42" i="14"/>
  <c r="V42" i="16" s="1"/>
  <c r="I42" i="14"/>
  <c r="U42" i="16" s="1"/>
  <c r="H42" i="14"/>
  <c r="T42" i="16" s="1"/>
  <c r="G42" i="14"/>
  <c r="S42" i="16" s="1"/>
  <c r="F42" i="14"/>
  <c r="R42" i="16" s="1"/>
  <c r="E42" i="14"/>
  <c r="Q42" i="16" s="1"/>
  <c r="D42" i="14"/>
  <c r="P42" i="16" s="1"/>
  <c r="C42" i="14"/>
  <c r="O42" i="16" s="1"/>
  <c r="B42" i="14"/>
  <c r="N42" i="16" s="1"/>
  <c r="K41" i="14"/>
  <c r="W41" i="16" s="1"/>
  <c r="J41" i="14"/>
  <c r="V41" i="16" s="1"/>
  <c r="I41" i="14"/>
  <c r="U41" i="16" s="1"/>
  <c r="H41" i="14"/>
  <c r="T41" i="16" s="1"/>
  <c r="G41" i="14"/>
  <c r="S41" i="16" s="1"/>
  <c r="F41" i="14"/>
  <c r="R41" i="16" s="1"/>
  <c r="E41" i="14"/>
  <c r="Q41" i="16" s="1"/>
  <c r="D41" i="14"/>
  <c r="P41" i="16" s="1"/>
  <c r="C41" i="14"/>
  <c r="O41" i="16" s="1"/>
  <c r="B41" i="14"/>
  <c r="N41" i="16" s="1"/>
  <c r="K40" i="14"/>
  <c r="W40" i="16" s="1"/>
  <c r="J40" i="14"/>
  <c r="V40" i="16" s="1"/>
  <c r="I40" i="14"/>
  <c r="U40" i="16" s="1"/>
  <c r="H40" i="14"/>
  <c r="T40" i="16" s="1"/>
  <c r="G40" i="14"/>
  <c r="S40" i="16" s="1"/>
  <c r="F40" i="14"/>
  <c r="R40" i="16" s="1"/>
  <c r="E40" i="14"/>
  <c r="Q40" i="16" s="1"/>
  <c r="D40" i="14"/>
  <c r="P40" i="16" s="1"/>
  <c r="C40" i="14"/>
  <c r="O40" i="16" s="1"/>
  <c r="B40" i="14"/>
  <c r="N40" i="16" s="1"/>
  <c r="K39" i="14"/>
  <c r="W39" i="16" s="1"/>
  <c r="J39" i="14"/>
  <c r="V39" i="16" s="1"/>
  <c r="I39" i="14"/>
  <c r="U39" i="16" s="1"/>
  <c r="H39" i="14"/>
  <c r="T39" i="16" s="1"/>
  <c r="G39" i="14"/>
  <c r="S39" i="16" s="1"/>
  <c r="F39" i="14"/>
  <c r="R39" i="16" s="1"/>
  <c r="E39" i="14"/>
  <c r="Q39" i="16" s="1"/>
  <c r="D39" i="14"/>
  <c r="P39" i="16" s="1"/>
  <c r="C39" i="14"/>
  <c r="O39" i="16" s="1"/>
  <c r="B39" i="14"/>
  <c r="N39" i="16" s="1"/>
  <c r="K38" i="14"/>
  <c r="W38" i="16" s="1"/>
  <c r="J38" i="14"/>
  <c r="V38" i="16" s="1"/>
  <c r="I38" i="14"/>
  <c r="U38" i="16" s="1"/>
  <c r="H38" i="14"/>
  <c r="T38" i="16" s="1"/>
  <c r="G38" i="14"/>
  <c r="S38" i="16" s="1"/>
  <c r="F38" i="14"/>
  <c r="R38" i="16" s="1"/>
  <c r="E38" i="14"/>
  <c r="Q38" i="16" s="1"/>
  <c r="D38" i="14"/>
  <c r="P38" i="16" s="1"/>
  <c r="C38" i="14"/>
  <c r="O38" i="16" s="1"/>
  <c r="B38" i="14"/>
  <c r="N38" i="16" s="1"/>
  <c r="K37" i="14"/>
  <c r="W37" i="16" s="1"/>
  <c r="J37" i="14"/>
  <c r="V37" i="16" s="1"/>
  <c r="I37" i="14"/>
  <c r="U37" i="16" s="1"/>
  <c r="H37" i="14"/>
  <c r="T37" i="16" s="1"/>
  <c r="G37" i="14"/>
  <c r="S37" i="16" s="1"/>
  <c r="F37" i="14"/>
  <c r="R37" i="16" s="1"/>
  <c r="E37" i="14"/>
  <c r="Q37" i="16" s="1"/>
  <c r="D37" i="14"/>
  <c r="P37" i="16" s="1"/>
  <c r="C37" i="14"/>
  <c r="O37" i="16" s="1"/>
  <c r="B37" i="14"/>
  <c r="N37" i="16" s="1"/>
  <c r="K36" i="14"/>
  <c r="W36" i="16" s="1"/>
  <c r="J36" i="14"/>
  <c r="V36" i="16" s="1"/>
  <c r="I36" i="14"/>
  <c r="U36" i="16" s="1"/>
  <c r="H36" i="14"/>
  <c r="T36" i="16" s="1"/>
  <c r="G36" i="14"/>
  <c r="S36" i="16" s="1"/>
  <c r="F36" i="14"/>
  <c r="R36" i="16" s="1"/>
  <c r="E36" i="14"/>
  <c r="Q36" i="16" s="1"/>
  <c r="D36" i="14"/>
  <c r="P36" i="16" s="1"/>
  <c r="C36" i="14"/>
  <c r="O36" i="16" s="1"/>
  <c r="B36" i="14"/>
  <c r="N36" i="16" s="1"/>
  <c r="K35" i="14"/>
  <c r="W35" i="16" s="1"/>
  <c r="J35" i="14"/>
  <c r="V35" i="16" s="1"/>
  <c r="I35" i="14"/>
  <c r="U35" i="16" s="1"/>
  <c r="H35" i="14"/>
  <c r="T35" i="16" s="1"/>
  <c r="G35" i="14"/>
  <c r="S35" i="16" s="1"/>
  <c r="F35" i="14"/>
  <c r="R35" i="16" s="1"/>
  <c r="E35" i="14"/>
  <c r="Q35" i="16" s="1"/>
  <c r="D35" i="14"/>
  <c r="P35" i="16" s="1"/>
  <c r="C35" i="14"/>
  <c r="O35" i="16" s="1"/>
  <c r="B35" i="14"/>
  <c r="N35" i="16" s="1"/>
  <c r="K34" i="14"/>
  <c r="W34" i="16" s="1"/>
  <c r="J34" i="14"/>
  <c r="V34" i="16" s="1"/>
  <c r="I34" i="14"/>
  <c r="U34" i="16" s="1"/>
  <c r="H34" i="14"/>
  <c r="T34" i="16" s="1"/>
  <c r="G34" i="14"/>
  <c r="S34" i="16" s="1"/>
  <c r="F34" i="14"/>
  <c r="R34" i="16" s="1"/>
  <c r="E34" i="14"/>
  <c r="Q34" i="16" s="1"/>
  <c r="D34" i="14"/>
  <c r="P34" i="16" s="1"/>
  <c r="C34" i="14"/>
  <c r="O34" i="16" s="1"/>
  <c r="B34" i="14"/>
  <c r="N34" i="16" s="1"/>
  <c r="K33" i="14"/>
  <c r="W33" i="16" s="1"/>
  <c r="J33" i="14"/>
  <c r="V33" i="16" s="1"/>
  <c r="I33" i="14"/>
  <c r="U33" i="16" s="1"/>
  <c r="H33" i="14"/>
  <c r="T33" i="16" s="1"/>
  <c r="G33" i="14"/>
  <c r="S33" i="16" s="1"/>
  <c r="F33" i="14"/>
  <c r="R33" i="16" s="1"/>
  <c r="E33" i="14"/>
  <c r="Q33" i="16" s="1"/>
  <c r="D33" i="14"/>
  <c r="P33" i="16" s="1"/>
  <c r="C33" i="14"/>
  <c r="O33" i="16" s="1"/>
  <c r="B33" i="14"/>
  <c r="N33" i="16" s="1"/>
  <c r="K32" i="14"/>
  <c r="W32" i="16" s="1"/>
  <c r="J32" i="14"/>
  <c r="V32" i="16" s="1"/>
  <c r="I32" i="14"/>
  <c r="U32" i="16" s="1"/>
  <c r="H32" i="14"/>
  <c r="T32" i="16" s="1"/>
  <c r="G32" i="14"/>
  <c r="S32" i="16" s="1"/>
  <c r="F32" i="14"/>
  <c r="R32" i="16" s="1"/>
  <c r="E32" i="14"/>
  <c r="Q32" i="16" s="1"/>
  <c r="D32" i="14"/>
  <c r="P32" i="16" s="1"/>
  <c r="C32" i="14"/>
  <c r="O32" i="16" s="1"/>
  <c r="B32" i="14"/>
  <c r="N32" i="16" s="1"/>
  <c r="K31" i="14"/>
  <c r="W31" i="16" s="1"/>
  <c r="J31" i="14"/>
  <c r="V31" i="16" s="1"/>
  <c r="I31" i="14"/>
  <c r="U31" i="16" s="1"/>
  <c r="H31" i="14"/>
  <c r="T31" i="16" s="1"/>
  <c r="G31" i="14"/>
  <c r="S31" i="16" s="1"/>
  <c r="F31" i="14"/>
  <c r="R31" i="16" s="1"/>
  <c r="E31" i="14"/>
  <c r="Q31" i="16" s="1"/>
  <c r="D31" i="14"/>
  <c r="P31" i="16" s="1"/>
  <c r="C31" i="14"/>
  <c r="O31" i="16" s="1"/>
  <c r="B31" i="14"/>
  <c r="N31" i="16" s="1"/>
  <c r="K30" i="14"/>
  <c r="W30" i="16" s="1"/>
  <c r="J30" i="14"/>
  <c r="V30" i="16" s="1"/>
  <c r="I30" i="14"/>
  <c r="U30" i="16" s="1"/>
  <c r="H30" i="14"/>
  <c r="T30" i="16" s="1"/>
  <c r="G30" i="14"/>
  <c r="S30" i="16" s="1"/>
  <c r="F30" i="14"/>
  <c r="R30" i="16" s="1"/>
  <c r="E30" i="14"/>
  <c r="Q30" i="16" s="1"/>
  <c r="D30" i="14"/>
  <c r="P30" i="16" s="1"/>
  <c r="C30" i="14"/>
  <c r="O30" i="16" s="1"/>
  <c r="B30" i="14"/>
  <c r="N30" i="16" s="1"/>
  <c r="K29" i="14"/>
  <c r="W29" i="16" s="1"/>
  <c r="J29" i="14"/>
  <c r="V29" i="16" s="1"/>
  <c r="I29" i="14"/>
  <c r="U29" i="16" s="1"/>
  <c r="H29" i="14"/>
  <c r="T29" i="16" s="1"/>
  <c r="G29" i="14"/>
  <c r="S29" i="16" s="1"/>
  <c r="F29" i="14"/>
  <c r="R29" i="16" s="1"/>
  <c r="E29" i="14"/>
  <c r="Q29" i="16" s="1"/>
  <c r="D29" i="14"/>
  <c r="P29" i="16" s="1"/>
  <c r="C29" i="14"/>
  <c r="O29" i="16" s="1"/>
  <c r="B29" i="14"/>
  <c r="N29" i="16" s="1"/>
  <c r="K28" i="14"/>
  <c r="W28" i="16" s="1"/>
  <c r="J28" i="14"/>
  <c r="V28" i="16" s="1"/>
  <c r="I28" i="14"/>
  <c r="U28" i="16" s="1"/>
  <c r="H28" i="14"/>
  <c r="T28" i="16" s="1"/>
  <c r="G28" i="14"/>
  <c r="S28" i="16" s="1"/>
  <c r="F28" i="14"/>
  <c r="R28" i="16" s="1"/>
  <c r="E28" i="14"/>
  <c r="Q28" i="16" s="1"/>
  <c r="D28" i="14"/>
  <c r="P28" i="16" s="1"/>
  <c r="C28" i="14"/>
  <c r="O28" i="16" s="1"/>
  <c r="B28" i="14"/>
  <c r="N28" i="16" s="1"/>
  <c r="K27" i="14"/>
  <c r="W27" i="16" s="1"/>
  <c r="J27" i="14"/>
  <c r="V27" i="16" s="1"/>
  <c r="I27" i="14"/>
  <c r="U27" i="16" s="1"/>
  <c r="H27" i="14"/>
  <c r="T27" i="16" s="1"/>
  <c r="G27" i="14"/>
  <c r="S27" i="16" s="1"/>
  <c r="F27" i="14"/>
  <c r="R27" i="16" s="1"/>
  <c r="E27" i="14"/>
  <c r="Q27" i="16" s="1"/>
  <c r="D27" i="14"/>
  <c r="P27" i="16" s="1"/>
  <c r="C27" i="14"/>
  <c r="O27" i="16" s="1"/>
  <c r="B27" i="14"/>
  <c r="N27" i="16" s="1"/>
  <c r="K26" i="14"/>
  <c r="W26" i="16" s="1"/>
  <c r="J26" i="14"/>
  <c r="V26" i="16" s="1"/>
  <c r="I26" i="14"/>
  <c r="U26" i="16" s="1"/>
  <c r="H26" i="14"/>
  <c r="T26" i="16" s="1"/>
  <c r="G26" i="14"/>
  <c r="S26" i="16" s="1"/>
  <c r="F26" i="14"/>
  <c r="R26" i="16" s="1"/>
  <c r="E26" i="14"/>
  <c r="Q26" i="16" s="1"/>
  <c r="D26" i="14"/>
  <c r="P26" i="16" s="1"/>
  <c r="C26" i="14"/>
  <c r="O26" i="16" s="1"/>
  <c r="B26" i="14"/>
  <c r="N26" i="16" s="1"/>
  <c r="K25" i="14"/>
  <c r="W25" i="16" s="1"/>
  <c r="J25" i="14"/>
  <c r="V25" i="16" s="1"/>
  <c r="I25" i="14"/>
  <c r="U25" i="16" s="1"/>
  <c r="H25" i="14"/>
  <c r="T25" i="16" s="1"/>
  <c r="G25" i="14"/>
  <c r="S25" i="16" s="1"/>
  <c r="F25" i="14"/>
  <c r="R25" i="16" s="1"/>
  <c r="E25" i="14"/>
  <c r="Q25" i="16" s="1"/>
  <c r="D25" i="14"/>
  <c r="P25" i="16" s="1"/>
  <c r="C25" i="14"/>
  <c r="O25" i="16" s="1"/>
  <c r="B25" i="14"/>
  <c r="N25" i="16" s="1"/>
  <c r="K24" i="14"/>
  <c r="W24" i="16" s="1"/>
  <c r="J24" i="14"/>
  <c r="V24" i="16" s="1"/>
  <c r="I24" i="14"/>
  <c r="U24" i="16" s="1"/>
  <c r="H24" i="14"/>
  <c r="T24" i="16" s="1"/>
  <c r="G24" i="14"/>
  <c r="S24" i="16" s="1"/>
  <c r="F24" i="14"/>
  <c r="R24" i="16" s="1"/>
  <c r="E24" i="14"/>
  <c r="Q24" i="16" s="1"/>
  <c r="D24" i="14"/>
  <c r="P24" i="16" s="1"/>
  <c r="C24" i="14"/>
  <c r="O24" i="16" s="1"/>
  <c r="B24" i="14"/>
  <c r="N24" i="16" s="1"/>
  <c r="K23" i="14"/>
  <c r="W23" i="16" s="1"/>
  <c r="J23" i="14"/>
  <c r="V23" i="16" s="1"/>
  <c r="I23" i="14"/>
  <c r="U23" i="16" s="1"/>
  <c r="H23" i="14"/>
  <c r="T23" i="16" s="1"/>
  <c r="G23" i="14"/>
  <c r="S23" i="16" s="1"/>
  <c r="F23" i="14"/>
  <c r="R23" i="16" s="1"/>
  <c r="E23" i="14"/>
  <c r="Q23" i="16" s="1"/>
  <c r="D23" i="14"/>
  <c r="P23" i="16" s="1"/>
  <c r="C23" i="14"/>
  <c r="O23" i="16" s="1"/>
  <c r="B23" i="14"/>
  <c r="N23" i="16" s="1"/>
  <c r="K22" i="14"/>
  <c r="W22" i="16" s="1"/>
  <c r="J22" i="14"/>
  <c r="V22" i="16" s="1"/>
  <c r="I22" i="14"/>
  <c r="U22" i="16" s="1"/>
  <c r="H22" i="14"/>
  <c r="T22" i="16" s="1"/>
  <c r="G22" i="14"/>
  <c r="S22" i="16" s="1"/>
  <c r="F22" i="14"/>
  <c r="R22" i="16" s="1"/>
  <c r="E22" i="14"/>
  <c r="Q22" i="16" s="1"/>
  <c r="D22" i="14"/>
  <c r="P22" i="16" s="1"/>
  <c r="C22" i="14"/>
  <c r="O22" i="16" s="1"/>
  <c r="B22" i="14"/>
  <c r="N22" i="16" s="1"/>
  <c r="K21" i="14"/>
  <c r="W21" i="16" s="1"/>
  <c r="J21" i="14"/>
  <c r="V21" i="16" s="1"/>
  <c r="I21" i="14"/>
  <c r="U21" i="16" s="1"/>
  <c r="H21" i="14"/>
  <c r="T21" i="16" s="1"/>
  <c r="G21" i="14"/>
  <c r="S21" i="16" s="1"/>
  <c r="F21" i="14"/>
  <c r="R21" i="16" s="1"/>
  <c r="E21" i="14"/>
  <c r="Q21" i="16" s="1"/>
  <c r="D21" i="14"/>
  <c r="P21" i="16" s="1"/>
  <c r="C21" i="14"/>
  <c r="O21" i="16" s="1"/>
  <c r="B21" i="14"/>
  <c r="N21" i="16" s="1"/>
  <c r="K20" i="14"/>
  <c r="W20" i="16" s="1"/>
  <c r="J20" i="14"/>
  <c r="V20" i="16" s="1"/>
  <c r="I20" i="14"/>
  <c r="U20" i="16" s="1"/>
  <c r="H20" i="14"/>
  <c r="T20" i="16" s="1"/>
  <c r="G20" i="14"/>
  <c r="S20" i="16" s="1"/>
  <c r="F20" i="14"/>
  <c r="R20" i="16" s="1"/>
  <c r="E20" i="14"/>
  <c r="Q20" i="16" s="1"/>
  <c r="D20" i="14"/>
  <c r="P20" i="16" s="1"/>
  <c r="C20" i="14"/>
  <c r="O20" i="16" s="1"/>
  <c r="B20" i="14"/>
  <c r="N20" i="16" s="1"/>
  <c r="K19" i="14"/>
  <c r="W19" i="16" s="1"/>
  <c r="J19" i="14"/>
  <c r="V19" i="16" s="1"/>
  <c r="I19" i="14"/>
  <c r="U19" i="16" s="1"/>
  <c r="H19" i="14"/>
  <c r="T19" i="16" s="1"/>
  <c r="G19" i="14"/>
  <c r="S19" i="16" s="1"/>
  <c r="F19" i="14"/>
  <c r="R19" i="16" s="1"/>
  <c r="E19" i="14"/>
  <c r="Q19" i="16" s="1"/>
  <c r="D19" i="14"/>
  <c r="P19" i="16" s="1"/>
  <c r="C19" i="14"/>
  <c r="O19" i="16" s="1"/>
  <c r="B19" i="14"/>
  <c r="N19" i="16" s="1"/>
  <c r="K18" i="14"/>
  <c r="W18" i="16" s="1"/>
  <c r="J18" i="14"/>
  <c r="V18" i="16" s="1"/>
  <c r="I18" i="14"/>
  <c r="U18" i="16" s="1"/>
  <c r="H18" i="14"/>
  <c r="T18" i="16" s="1"/>
  <c r="G18" i="14"/>
  <c r="S18" i="16" s="1"/>
  <c r="F18" i="14"/>
  <c r="R18" i="16" s="1"/>
  <c r="E18" i="14"/>
  <c r="Q18" i="16" s="1"/>
  <c r="D18" i="14"/>
  <c r="P18" i="16" s="1"/>
  <c r="C18" i="14"/>
  <c r="O18" i="16" s="1"/>
  <c r="B18" i="14"/>
  <c r="N18" i="16" s="1"/>
  <c r="K17" i="14"/>
  <c r="W17" i="16" s="1"/>
  <c r="J17" i="14"/>
  <c r="V17" i="16" s="1"/>
  <c r="I17" i="14"/>
  <c r="U17" i="16" s="1"/>
  <c r="H17" i="14"/>
  <c r="T17" i="16" s="1"/>
  <c r="G17" i="14"/>
  <c r="S17" i="16" s="1"/>
  <c r="F17" i="14"/>
  <c r="R17" i="16" s="1"/>
  <c r="E17" i="14"/>
  <c r="Q17" i="16" s="1"/>
  <c r="D17" i="14"/>
  <c r="P17" i="16" s="1"/>
  <c r="C17" i="14"/>
  <c r="O17" i="16" s="1"/>
  <c r="B17" i="14"/>
  <c r="N17" i="16" s="1"/>
  <c r="K16" i="14"/>
  <c r="W16" i="16" s="1"/>
  <c r="J16" i="14"/>
  <c r="V16" i="16" s="1"/>
  <c r="I16" i="14"/>
  <c r="U16" i="16" s="1"/>
  <c r="H16" i="14"/>
  <c r="T16" i="16" s="1"/>
  <c r="G16" i="14"/>
  <c r="S16" i="16" s="1"/>
  <c r="F16" i="14"/>
  <c r="R16" i="16" s="1"/>
  <c r="E16" i="14"/>
  <c r="Q16" i="16" s="1"/>
  <c r="D16" i="14"/>
  <c r="P16" i="16" s="1"/>
  <c r="C16" i="14"/>
  <c r="O16" i="16" s="1"/>
  <c r="B16" i="14"/>
  <c r="N16" i="16" s="1"/>
  <c r="K15" i="14"/>
  <c r="W15" i="16" s="1"/>
  <c r="J15" i="14"/>
  <c r="V15" i="16" s="1"/>
  <c r="I15" i="14"/>
  <c r="U15" i="16" s="1"/>
  <c r="H15" i="14"/>
  <c r="T15" i="16" s="1"/>
  <c r="G15" i="14"/>
  <c r="S15" i="16" s="1"/>
  <c r="F15" i="14"/>
  <c r="R15" i="16" s="1"/>
  <c r="E15" i="14"/>
  <c r="Q15" i="16" s="1"/>
  <c r="D15" i="14"/>
  <c r="P15" i="16" s="1"/>
  <c r="C15" i="14"/>
  <c r="O15" i="16" s="1"/>
  <c r="B15" i="14"/>
  <c r="N15" i="16" s="1"/>
  <c r="K14" i="14"/>
  <c r="W14" i="16" s="1"/>
  <c r="J14" i="14"/>
  <c r="V14" i="16" s="1"/>
  <c r="I14" i="14"/>
  <c r="U14" i="16" s="1"/>
  <c r="H14" i="14"/>
  <c r="T14" i="16" s="1"/>
  <c r="G14" i="14"/>
  <c r="S14" i="16" s="1"/>
  <c r="F14" i="14"/>
  <c r="R14" i="16" s="1"/>
  <c r="E14" i="14"/>
  <c r="Q14" i="16" s="1"/>
  <c r="D14" i="14"/>
  <c r="P14" i="16" s="1"/>
  <c r="C14" i="14"/>
  <c r="O14" i="16" s="1"/>
  <c r="B14" i="14"/>
  <c r="N14" i="16" s="1"/>
  <c r="K13" i="14"/>
  <c r="W13" i="16" s="1"/>
  <c r="J13" i="14"/>
  <c r="V13" i="16" s="1"/>
  <c r="I13" i="14"/>
  <c r="U13" i="16" s="1"/>
  <c r="H13" i="14"/>
  <c r="T13" i="16" s="1"/>
  <c r="G13" i="14"/>
  <c r="S13" i="16" s="1"/>
  <c r="F13" i="14"/>
  <c r="R13" i="16" s="1"/>
  <c r="E13" i="14"/>
  <c r="Q13" i="16" s="1"/>
  <c r="D13" i="14"/>
  <c r="P13" i="16" s="1"/>
  <c r="C13" i="14"/>
  <c r="O13" i="16" s="1"/>
  <c r="B13" i="14"/>
  <c r="N13" i="16" s="1"/>
  <c r="K12" i="14"/>
  <c r="W12" i="16" s="1"/>
  <c r="J12" i="14"/>
  <c r="V12" i="16" s="1"/>
  <c r="I12" i="14"/>
  <c r="U12" i="16" s="1"/>
  <c r="H12" i="14"/>
  <c r="T12" i="16" s="1"/>
  <c r="G12" i="14"/>
  <c r="S12" i="16" s="1"/>
  <c r="F12" i="14"/>
  <c r="R12" i="16" s="1"/>
  <c r="E12" i="14"/>
  <c r="Q12" i="16" s="1"/>
  <c r="D12" i="14"/>
  <c r="P12" i="16" s="1"/>
  <c r="C12" i="14"/>
  <c r="O12" i="16" s="1"/>
  <c r="B12" i="14"/>
  <c r="N12" i="16" s="1"/>
  <c r="K11" i="14"/>
  <c r="W11" i="16" s="1"/>
  <c r="J11" i="14"/>
  <c r="V11" i="16" s="1"/>
  <c r="I11" i="14"/>
  <c r="U11" i="16" s="1"/>
  <c r="H11" i="14"/>
  <c r="T11" i="16" s="1"/>
  <c r="G11" i="14"/>
  <c r="S11" i="16" s="1"/>
  <c r="F11" i="14"/>
  <c r="R11" i="16" s="1"/>
  <c r="E11" i="14"/>
  <c r="Q11" i="16" s="1"/>
  <c r="D11" i="14"/>
  <c r="P11" i="16" s="1"/>
  <c r="C11" i="14"/>
  <c r="O11" i="16" s="1"/>
  <c r="B11" i="14"/>
  <c r="N11" i="16" s="1"/>
  <c r="K10" i="14"/>
  <c r="W10" i="16" s="1"/>
  <c r="J10" i="14"/>
  <c r="V10" i="16" s="1"/>
  <c r="I10" i="14"/>
  <c r="U10" i="16" s="1"/>
  <c r="H10" i="14"/>
  <c r="T10" i="16" s="1"/>
  <c r="G10" i="14"/>
  <c r="S10" i="16" s="1"/>
  <c r="F10" i="14"/>
  <c r="R10" i="16" s="1"/>
  <c r="E10" i="14"/>
  <c r="Q10" i="16" s="1"/>
  <c r="D10" i="14"/>
  <c r="P10" i="16" s="1"/>
  <c r="C10" i="14"/>
  <c r="O10" i="16" s="1"/>
  <c r="B10" i="14"/>
  <c r="N10" i="16" s="1"/>
  <c r="K9" i="14"/>
  <c r="W9" i="16" s="1"/>
  <c r="J9" i="14"/>
  <c r="V9" i="16" s="1"/>
  <c r="I9" i="14"/>
  <c r="U9" i="16" s="1"/>
  <c r="H9" i="14"/>
  <c r="T9" i="16" s="1"/>
  <c r="G9" i="14"/>
  <c r="S9" i="16" s="1"/>
  <c r="F9" i="14"/>
  <c r="R9" i="16" s="1"/>
  <c r="E9" i="14"/>
  <c r="Q9" i="16" s="1"/>
  <c r="D9" i="14"/>
  <c r="P9" i="16" s="1"/>
  <c r="C9" i="14"/>
  <c r="O9" i="16" s="1"/>
  <c r="B9" i="14"/>
  <c r="N9" i="16" s="1"/>
  <c r="K8" i="14"/>
  <c r="W8" i="16" s="1"/>
  <c r="J8" i="14"/>
  <c r="V8" i="16" s="1"/>
  <c r="I8" i="14"/>
  <c r="U8" i="16" s="1"/>
  <c r="H8" i="14"/>
  <c r="T8" i="16" s="1"/>
  <c r="G8" i="14"/>
  <c r="S8" i="16" s="1"/>
  <c r="F8" i="14"/>
  <c r="R8" i="16" s="1"/>
  <c r="E8" i="14"/>
  <c r="Q8" i="16" s="1"/>
  <c r="D8" i="14"/>
  <c r="P8" i="16" s="1"/>
  <c r="C8" i="14"/>
  <c r="O8" i="16" s="1"/>
  <c r="B8" i="14"/>
  <c r="N8" i="16" s="1"/>
  <c r="K7" i="14"/>
  <c r="W7" i="16" s="1"/>
  <c r="J7" i="14"/>
  <c r="V7" i="16" s="1"/>
  <c r="I7" i="14"/>
  <c r="U7" i="16" s="1"/>
  <c r="H7" i="14"/>
  <c r="T7" i="16" s="1"/>
  <c r="G7" i="14"/>
  <c r="S7" i="16" s="1"/>
  <c r="F7" i="14"/>
  <c r="R7" i="16" s="1"/>
  <c r="E7" i="14"/>
  <c r="Q7" i="16" s="1"/>
  <c r="D7" i="14"/>
  <c r="P7" i="16" s="1"/>
  <c r="C7" i="14"/>
  <c r="O7" i="16" s="1"/>
  <c r="B7" i="14"/>
  <c r="N7" i="16" s="1"/>
  <c r="K6" i="14"/>
  <c r="W6" i="16" s="1"/>
  <c r="J6" i="14"/>
  <c r="V6" i="16" s="1"/>
  <c r="I6" i="14"/>
  <c r="U6" i="16" s="1"/>
  <c r="H6" i="14"/>
  <c r="T6" i="16" s="1"/>
  <c r="G6" i="14"/>
  <c r="S6" i="16" s="1"/>
  <c r="F6" i="14"/>
  <c r="R6" i="16" s="1"/>
  <c r="E6" i="14"/>
  <c r="Q6" i="16" s="1"/>
  <c r="D6" i="14"/>
  <c r="P6" i="16" s="1"/>
  <c r="C6" i="14"/>
  <c r="O6" i="16" s="1"/>
  <c r="B6" i="14"/>
  <c r="N6" i="16" s="1"/>
  <c r="K128" i="14"/>
  <c r="J128" i="14"/>
  <c r="I128" i="14"/>
  <c r="H128" i="14"/>
  <c r="G128" i="14"/>
  <c r="F128" i="14"/>
  <c r="E128" i="14"/>
  <c r="D128" i="14"/>
  <c r="C128" i="14"/>
  <c r="B128" i="14"/>
  <c r="W5" i="14"/>
  <c r="V5" i="14"/>
  <c r="U5" i="14"/>
  <c r="T5" i="14"/>
  <c r="S5" i="14"/>
  <c r="R5" i="14"/>
  <c r="Q5" i="14"/>
  <c r="P5" i="14"/>
  <c r="O5" i="14"/>
  <c r="N5" i="14"/>
  <c r="N61" i="14" l="1"/>
  <c r="S91" i="14"/>
  <c r="N83" i="14"/>
  <c r="N97" i="14"/>
  <c r="T90" i="14"/>
  <c r="N77" i="14"/>
  <c r="T84" i="14"/>
  <c r="N99" i="14"/>
  <c r="N79" i="14"/>
  <c r="T86" i="14"/>
  <c r="N93" i="14"/>
  <c r="T100" i="14"/>
  <c r="T40" i="14"/>
  <c r="N81" i="14"/>
  <c r="N89" i="14"/>
  <c r="N95" i="14"/>
  <c r="T102" i="14"/>
  <c r="V87" i="14"/>
  <c r="V75" i="14"/>
  <c r="V103" i="14"/>
  <c r="V51" i="14"/>
  <c r="N63" i="14"/>
  <c r="T76" i="14"/>
  <c r="T80" i="14"/>
  <c r="V83" i="14"/>
  <c r="N87" i="14"/>
  <c r="V89" i="14"/>
  <c r="T92" i="14"/>
  <c r="T96" i="14"/>
  <c r="V99" i="14"/>
  <c r="N103" i="14"/>
  <c r="N57" i="14"/>
  <c r="T64" i="14"/>
  <c r="T28" i="14"/>
  <c r="N59" i="14"/>
  <c r="T66" i="14"/>
  <c r="T78" i="14"/>
  <c r="T82" i="14"/>
  <c r="N85" i="14"/>
  <c r="T88" i="14"/>
  <c r="N91" i="14"/>
  <c r="T94" i="14"/>
  <c r="T98" i="14"/>
  <c r="N101" i="14"/>
  <c r="T104" i="14"/>
  <c r="U88" i="14"/>
  <c r="P100" i="14"/>
  <c r="V55" i="14"/>
  <c r="V79" i="14"/>
  <c r="V93" i="14"/>
  <c r="V47" i="14"/>
  <c r="Q64" i="14"/>
  <c r="P96" i="14"/>
  <c r="P72" i="14"/>
  <c r="R101" i="14"/>
  <c r="P90" i="14"/>
  <c r="V49" i="14"/>
  <c r="V73" i="14"/>
  <c r="V77" i="14"/>
  <c r="V85" i="14"/>
  <c r="V91" i="14"/>
  <c r="V45" i="14"/>
  <c r="V53" i="14"/>
  <c r="V81" i="14"/>
  <c r="V95" i="14"/>
  <c r="V97" i="14"/>
  <c r="V101" i="14"/>
  <c r="P80" i="14"/>
  <c r="P104" i="14"/>
  <c r="R83" i="14"/>
  <c r="R93" i="14"/>
  <c r="P98" i="14"/>
  <c r="P78" i="14"/>
  <c r="P82" i="14"/>
  <c r="P92" i="14"/>
  <c r="R95" i="14"/>
  <c r="P102" i="14"/>
  <c r="P70" i="14"/>
  <c r="P84" i="14"/>
  <c r="P86" i="14"/>
  <c r="P88" i="14"/>
  <c r="R91" i="14"/>
  <c r="P94" i="14"/>
  <c r="R97" i="14"/>
  <c r="Q56" i="14"/>
  <c r="Q68" i="14"/>
  <c r="Q76" i="14"/>
  <c r="Q72" i="14"/>
  <c r="T26" i="14"/>
  <c r="T38" i="14"/>
  <c r="N45" i="14"/>
  <c r="N47" i="14"/>
  <c r="N49" i="14"/>
  <c r="N51" i="14"/>
  <c r="N53" i="14"/>
  <c r="N55" i="14"/>
  <c r="T56" i="14"/>
  <c r="T58" i="14"/>
  <c r="T60" i="14"/>
  <c r="T62" i="14"/>
  <c r="P66" i="14"/>
  <c r="P68" i="14"/>
  <c r="V69" i="14"/>
  <c r="V71" i="14"/>
  <c r="N73" i="14"/>
  <c r="N75" i="14"/>
  <c r="V19" i="14"/>
  <c r="T36" i="14"/>
  <c r="P44" i="14"/>
  <c r="T46" i="14"/>
  <c r="T48" i="14"/>
  <c r="T50" i="14"/>
  <c r="T52" i="14"/>
  <c r="T54" i="14"/>
  <c r="P58" i="14"/>
  <c r="P60" i="14"/>
  <c r="P62" i="14"/>
  <c r="P64" i="14"/>
  <c r="V65" i="14"/>
  <c r="V67" i="14"/>
  <c r="N69" i="14"/>
  <c r="N71" i="14"/>
  <c r="T72" i="14"/>
  <c r="T74" i="14"/>
  <c r="V17" i="14"/>
  <c r="T34" i="14"/>
  <c r="T42" i="14"/>
  <c r="P46" i="14"/>
  <c r="P48" i="14"/>
  <c r="P50" i="14"/>
  <c r="P52" i="14"/>
  <c r="P54" i="14"/>
  <c r="P56" i="14"/>
  <c r="V57" i="14"/>
  <c r="V59" i="14"/>
  <c r="V61" i="14"/>
  <c r="V63" i="14"/>
  <c r="N65" i="14"/>
  <c r="N67" i="14"/>
  <c r="T68" i="14"/>
  <c r="T70" i="14"/>
  <c r="P74" i="14"/>
  <c r="P76" i="14"/>
  <c r="Q62" i="14"/>
  <c r="Q66" i="14"/>
  <c r="Q70" i="14"/>
  <c r="Q74" i="14"/>
  <c r="Q78" i="14"/>
  <c r="U84" i="14"/>
  <c r="O93" i="14"/>
  <c r="U100" i="14"/>
  <c r="S103" i="14"/>
  <c r="Q60" i="14"/>
  <c r="O63" i="14"/>
  <c r="O67" i="14"/>
  <c r="O71" i="14"/>
  <c r="O75" i="14"/>
  <c r="O79" i="14"/>
  <c r="U90" i="14"/>
  <c r="S101" i="14"/>
  <c r="Q104" i="14"/>
  <c r="O65" i="14"/>
  <c r="O69" i="14"/>
  <c r="O73" i="14"/>
  <c r="O77" i="14"/>
  <c r="U86" i="14"/>
  <c r="Q92" i="14"/>
  <c r="W99" i="14"/>
  <c r="N7" i="14"/>
  <c r="T24" i="14"/>
  <c r="T32" i="14"/>
  <c r="V15" i="14"/>
  <c r="V13" i="14"/>
  <c r="N21" i="14"/>
  <c r="T30" i="14"/>
  <c r="V11" i="14"/>
  <c r="S47" i="14"/>
  <c r="Q54" i="14"/>
  <c r="Q58" i="14"/>
  <c r="O9" i="14"/>
  <c r="U22" i="14"/>
  <c r="O43" i="14"/>
  <c r="O45" i="14"/>
  <c r="O55" i="14"/>
  <c r="O59" i="14"/>
  <c r="U20" i="14"/>
  <c r="Q42" i="14"/>
  <c r="Q44" i="14"/>
  <c r="S51" i="14"/>
  <c r="O57" i="14"/>
  <c r="O61" i="14"/>
  <c r="S49" i="14"/>
  <c r="S53" i="14"/>
  <c r="V43" i="14"/>
  <c r="T6" i="14"/>
  <c r="T8" i="14"/>
  <c r="N11" i="14"/>
  <c r="N13" i="14"/>
  <c r="N15" i="14"/>
  <c r="N17" i="14"/>
  <c r="N19" i="14"/>
  <c r="T22" i="14"/>
  <c r="P24" i="14"/>
  <c r="P26" i="14"/>
  <c r="P28" i="14"/>
  <c r="P30" i="14"/>
  <c r="P32" i="14"/>
  <c r="P34" i="14"/>
  <c r="P36" i="14"/>
  <c r="P38" i="14"/>
  <c r="P40" i="14"/>
  <c r="P6" i="14"/>
  <c r="P8" i="14"/>
  <c r="P10" i="14"/>
  <c r="T12" i="14"/>
  <c r="T14" i="14"/>
  <c r="T16" i="14"/>
  <c r="T18" i="14"/>
  <c r="T20" i="14"/>
  <c r="P22" i="14"/>
  <c r="V23" i="14"/>
  <c r="V25" i="14"/>
  <c r="V27" i="14"/>
  <c r="V29" i="14"/>
  <c r="V31" i="14"/>
  <c r="V33" i="14"/>
  <c r="V35" i="14"/>
  <c r="V37" i="14"/>
  <c r="V39" i="14"/>
  <c r="V41" i="14"/>
  <c r="T44" i="14"/>
  <c r="V7" i="14"/>
  <c r="V9" i="14"/>
  <c r="P12" i="14"/>
  <c r="P14" i="14"/>
  <c r="P16" i="14"/>
  <c r="P18" i="14"/>
  <c r="P20" i="14"/>
  <c r="V21" i="14"/>
  <c r="N23" i="14"/>
  <c r="N25" i="14"/>
  <c r="N27" i="14"/>
  <c r="N29" i="14"/>
  <c r="N31" i="14"/>
  <c r="N33" i="14"/>
  <c r="N35" i="14"/>
  <c r="N37" i="14"/>
  <c r="N39" i="14"/>
  <c r="N41" i="14"/>
  <c r="N43" i="14"/>
  <c r="S11" i="14"/>
  <c r="S13" i="14"/>
  <c r="S15" i="14"/>
  <c r="S17" i="14"/>
  <c r="Q20" i="14"/>
  <c r="O21" i="14"/>
  <c r="Q22" i="14"/>
  <c r="O23" i="14"/>
  <c r="Q24" i="14"/>
  <c r="S25" i="14"/>
  <c r="S27" i="14"/>
  <c r="S29" i="14"/>
  <c r="S31" i="14"/>
  <c r="S33" i="14"/>
  <c r="S35" i="14"/>
  <c r="S37" i="14"/>
  <c r="S39" i="14"/>
  <c r="S41" i="14"/>
  <c r="U42" i="14"/>
  <c r="U44" i="14"/>
  <c r="W53" i="14"/>
  <c r="U54" i="14"/>
  <c r="U56" i="14"/>
  <c r="U58" i="14"/>
  <c r="U60" i="14"/>
  <c r="U62" i="14"/>
  <c r="U64" i="14"/>
  <c r="U66" i="14"/>
  <c r="U68" i="14"/>
  <c r="U70" i="14"/>
  <c r="U72" i="14"/>
  <c r="U74" i="14"/>
  <c r="U76" i="14"/>
  <c r="U78" i="14"/>
  <c r="S81" i="14"/>
  <c r="Q84" i="14"/>
  <c r="O85" i="14"/>
  <c r="Q86" i="14"/>
  <c r="O87" i="14"/>
  <c r="Q88" i="14"/>
  <c r="O89" i="14"/>
  <c r="Q90" i="14"/>
  <c r="O91" i="14"/>
  <c r="W91" i="14"/>
  <c r="U92" i="14"/>
  <c r="S93" i="14"/>
  <c r="S99" i="14"/>
  <c r="Q100" i="14"/>
  <c r="O101" i="14"/>
  <c r="W103" i="14"/>
  <c r="U104" i="14"/>
  <c r="S7" i="14"/>
  <c r="Q6" i="14"/>
  <c r="O7" i="14"/>
  <c r="Q8" i="14"/>
  <c r="O11" i="14"/>
  <c r="Q12" i="14"/>
  <c r="O13" i="14"/>
  <c r="Q14" i="14"/>
  <c r="O15" i="14"/>
  <c r="Q16" i="14"/>
  <c r="O17" i="14"/>
  <c r="O25" i="14"/>
  <c r="Q26" i="14"/>
  <c r="O27" i="14"/>
  <c r="Q28" i="14"/>
  <c r="O29" i="14"/>
  <c r="Q30" i="14"/>
  <c r="O31" i="14"/>
  <c r="Q32" i="14"/>
  <c r="O33" i="14"/>
  <c r="Q34" i="14"/>
  <c r="O35" i="14"/>
  <c r="Q36" i="14"/>
  <c r="O37" i="14"/>
  <c r="Q38" i="14"/>
  <c r="O39" i="14"/>
  <c r="Q40" i="14"/>
  <c r="O41" i="14"/>
  <c r="S43" i="14"/>
  <c r="U46" i="14"/>
  <c r="U48" i="14"/>
  <c r="U50" i="14"/>
  <c r="U52" i="14"/>
  <c r="S55" i="14"/>
  <c r="S57" i="14"/>
  <c r="S59" i="14"/>
  <c r="S61" i="14"/>
  <c r="S63" i="14"/>
  <c r="S65" i="14"/>
  <c r="S67" i="14"/>
  <c r="S69" i="14"/>
  <c r="S71" i="14"/>
  <c r="S73" i="14"/>
  <c r="S75" i="14"/>
  <c r="S77" i="14"/>
  <c r="S79" i="14"/>
  <c r="Q80" i="14"/>
  <c r="O81" i="14"/>
  <c r="Q82" i="14"/>
  <c r="O83" i="14"/>
  <c r="Q94" i="14"/>
  <c r="O95" i="14"/>
  <c r="W95" i="14"/>
  <c r="U96" i="14"/>
  <c r="S97" i="14"/>
  <c r="Q98" i="14"/>
  <c r="O99" i="14"/>
  <c r="U102" i="14"/>
  <c r="U6" i="14"/>
  <c r="U8" i="14"/>
  <c r="U10" i="14"/>
  <c r="U12" i="14"/>
  <c r="U14" i="14"/>
  <c r="U16" i="14"/>
  <c r="O19" i="14"/>
  <c r="S21" i="14"/>
  <c r="S23" i="14"/>
  <c r="U26" i="14"/>
  <c r="U28" i="14"/>
  <c r="U30" i="14"/>
  <c r="U32" i="14"/>
  <c r="U34" i="14"/>
  <c r="U36" i="14"/>
  <c r="U38" i="14"/>
  <c r="U40" i="14"/>
  <c r="Q46" i="14"/>
  <c r="O47" i="14"/>
  <c r="Q48" i="14"/>
  <c r="O49" i="14"/>
  <c r="Q50" i="14"/>
  <c r="O51" i="14"/>
  <c r="Q52" i="14"/>
  <c r="O53" i="14"/>
  <c r="W79" i="14"/>
  <c r="U80" i="14"/>
  <c r="U82" i="14"/>
  <c r="S83" i="14"/>
  <c r="S85" i="14"/>
  <c r="S87" i="14"/>
  <c r="S89" i="14"/>
  <c r="U94" i="14"/>
  <c r="S95" i="14"/>
  <c r="Q96" i="14"/>
  <c r="O97" i="14"/>
  <c r="W97" i="14"/>
  <c r="U98" i="14"/>
  <c r="Q102" i="14"/>
  <c r="O103" i="14"/>
  <c r="S102" i="14"/>
  <c r="S74" i="14"/>
  <c r="Q39" i="14"/>
  <c r="W49" i="14"/>
  <c r="W69" i="14"/>
  <c r="Q91" i="14"/>
  <c r="Q27" i="14"/>
  <c r="S66" i="14"/>
  <c r="Q101" i="14"/>
  <c r="U103" i="14"/>
  <c r="Q59" i="14"/>
  <c r="S82" i="14"/>
  <c r="U95" i="14"/>
  <c r="U99" i="14"/>
  <c r="O48" i="14"/>
  <c r="O80" i="14"/>
  <c r="Q93" i="14"/>
  <c r="W102" i="14"/>
  <c r="O36" i="14"/>
  <c r="Q45" i="14"/>
  <c r="S58" i="14"/>
  <c r="Q65" i="14"/>
  <c r="S72" i="14"/>
  <c r="U77" i="14"/>
  <c r="O82" i="14"/>
  <c r="S96" i="14"/>
  <c r="T97" i="14"/>
  <c r="O98" i="14"/>
  <c r="Q99" i="14"/>
  <c r="S100" i="14"/>
  <c r="Q103" i="14"/>
  <c r="S104" i="14"/>
  <c r="Q33" i="14"/>
  <c r="S42" i="14"/>
  <c r="U53" i="14"/>
  <c r="O62" i="14"/>
  <c r="U69" i="14"/>
  <c r="U75" i="14"/>
  <c r="W80" i="14"/>
  <c r="U85" i="14"/>
  <c r="O96" i="14"/>
  <c r="Q97" i="14"/>
  <c r="U97" i="14"/>
  <c r="O100" i="14"/>
  <c r="U101" i="14"/>
  <c r="O104" i="14"/>
  <c r="O90" i="14"/>
  <c r="Q95" i="14"/>
  <c r="S98" i="14"/>
  <c r="W100" i="14"/>
  <c r="O102" i="14"/>
  <c r="W104" i="14"/>
  <c r="O30" i="14"/>
  <c r="O42" i="14"/>
  <c r="S50" i="14"/>
  <c r="U61" i="14"/>
  <c r="O68" i="14"/>
  <c r="Q75" i="14"/>
  <c r="S80" i="14"/>
  <c r="Q85" i="14"/>
  <c r="W15" i="14"/>
  <c r="W51" i="14"/>
  <c r="W55" i="14"/>
  <c r="R49" i="14"/>
  <c r="R53" i="14"/>
  <c r="R51" i="14"/>
  <c r="R55" i="14"/>
  <c r="S18" i="14"/>
  <c r="O14" i="14"/>
  <c r="Q7" i="14"/>
  <c r="T51" i="14"/>
  <c r="V14" i="14"/>
  <c r="T15" i="14"/>
  <c r="V20" i="14"/>
  <c r="T21" i="14"/>
  <c r="T37" i="14"/>
  <c r="T49" i="14"/>
  <c r="V68" i="14"/>
  <c r="V74" i="14"/>
  <c r="T75" i="14"/>
  <c r="V88" i="14"/>
  <c r="T89" i="14"/>
  <c r="V6" i="14"/>
  <c r="T7" i="14"/>
  <c r="T53" i="14"/>
  <c r="V70" i="14"/>
  <c r="T71" i="14"/>
  <c r="V78" i="14"/>
  <c r="T79" i="14"/>
  <c r="V84" i="14"/>
  <c r="T85" i="14"/>
  <c r="T9" i="14"/>
  <c r="V10" i="14"/>
  <c r="T11" i="14"/>
  <c r="V40" i="14"/>
  <c r="T41" i="14"/>
  <c r="V46" i="14"/>
  <c r="T47" i="14"/>
  <c r="R48" i="14"/>
  <c r="T55" i="14"/>
  <c r="V26" i="14"/>
  <c r="T27" i="14"/>
  <c r="V30" i="14"/>
  <c r="T31" i="14"/>
  <c r="N34" i="14"/>
  <c r="V42" i="14"/>
  <c r="T43" i="14"/>
  <c r="V58" i="14"/>
  <c r="T59" i="14"/>
  <c r="V62" i="14"/>
  <c r="T63" i="14"/>
  <c r="N66" i="14"/>
  <c r="T69" i="14"/>
  <c r="V82" i="14"/>
  <c r="T91" i="14"/>
  <c r="V92" i="14"/>
  <c r="V94" i="14"/>
  <c r="T101" i="14"/>
  <c r="T103" i="14"/>
  <c r="N104" i="14"/>
  <c r="R104" i="14"/>
  <c r="V104" i="14"/>
  <c r="H130" i="14"/>
  <c r="V16" i="14"/>
  <c r="T17" i="14"/>
  <c r="V18" i="14"/>
  <c r="V24" i="14"/>
  <c r="T25" i="14"/>
  <c r="V28" i="14"/>
  <c r="T29" i="14"/>
  <c r="V32" i="14"/>
  <c r="T33" i="14"/>
  <c r="V36" i="14"/>
  <c r="V44" i="14"/>
  <c r="V48" i="14"/>
  <c r="V50" i="14"/>
  <c r="V52" i="14"/>
  <c r="V54" i="14"/>
  <c r="V56" i="14"/>
  <c r="T57" i="14"/>
  <c r="V60" i="14"/>
  <c r="T61" i="14"/>
  <c r="V64" i="14"/>
  <c r="T65" i="14"/>
  <c r="P69" i="14"/>
  <c r="V80" i="14"/>
  <c r="T81" i="14"/>
  <c r="V90" i="14"/>
  <c r="T93" i="14"/>
  <c r="T95" i="14"/>
  <c r="T99" i="14"/>
  <c r="R102" i="14"/>
  <c r="V102" i="14"/>
  <c r="V8" i="14"/>
  <c r="V12" i="14"/>
  <c r="T13" i="14"/>
  <c r="T19" i="14"/>
  <c r="V22" i="14"/>
  <c r="T23" i="14"/>
  <c r="V34" i="14"/>
  <c r="P37" i="14"/>
  <c r="V38" i="14"/>
  <c r="T39" i="14"/>
  <c r="T45" i="14"/>
  <c r="V66" i="14"/>
  <c r="T67" i="14"/>
  <c r="V72" i="14"/>
  <c r="T73" i="14"/>
  <c r="V76" i="14"/>
  <c r="T77" i="14"/>
  <c r="T83" i="14"/>
  <c r="V86" i="14"/>
  <c r="T87" i="14"/>
  <c r="R92" i="14"/>
  <c r="R96" i="14"/>
  <c r="V96" i="14"/>
  <c r="V98" i="14"/>
  <c r="R100" i="14"/>
  <c r="V100" i="14"/>
  <c r="W41" i="14"/>
  <c r="W72" i="14"/>
  <c r="W29" i="14"/>
  <c r="W63" i="14"/>
  <c r="W71" i="14"/>
  <c r="W93" i="14"/>
  <c r="W101" i="14"/>
  <c r="R16" i="14"/>
  <c r="R32" i="14"/>
  <c r="R69" i="14"/>
  <c r="R71" i="14"/>
  <c r="R87" i="14"/>
  <c r="R17" i="14"/>
  <c r="R23" i="14"/>
  <c r="R33" i="14"/>
  <c r="R39" i="14"/>
  <c r="S34" i="14"/>
  <c r="U45" i="14"/>
  <c r="U37" i="14"/>
  <c r="W56" i="14"/>
  <c r="N9" i="14"/>
  <c r="U24" i="14"/>
  <c r="S9" i="14"/>
  <c r="Q10" i="14"/>
  <c r="P42" i="14"/>
  <c r="T35" i="14"/>
  <c r="S45" i="14"/>
  <c r="W45" i="14"/>
  <c r="W59" i="14"/>
  <c r="W75" i="14"/>
  <c r="W7" i="14"/>
  <c r="W11" i="14"/>
  <c r="W25" i="14"/>
  <c r="W33" i="14"/>
  <c r="W35" i="14"/>
  <c r="W70" i="14"/>
  <c r="R19" i="14"/>
  <c r="R37" i="14"/>
  <c r="R65" i="14"/>
  <c r="R80" i="14"/>
  <c r="R85" i="14"/>
  <c r="R98" i="14"/>
  <c r="R99" i="14"/>
  <c r="R103" i="14"/>
  <c r="R21" i="14"/>
  <c r="R64" i="14"/>
  <c r="R81" i="14"/>
  <c r="R89" i="14"/>
  <c r="S19" i="14"/>
  <c r="U18" i="14"/>
  <c r="Q18" i="14"/>
  <c r="T10" i="14"/>
  <c r="W13" i="14"/>
  <c r="W17" i="14"/>
  <c r="W19" i="14"/>
  <c r="W21" i="14"/>
  <c r="W23" i="14"/>
  <c r="W31" i="14"/>
  <c r="W43" i="14"/>
  <c r="W61" i="14"/>
  <c r="W65" i="14"/>
  <c r="W67" i="14"/>
  <c r="W73" i="14"/>
  <c r="W94" i="14"/>
  <c r="W98" i="14"/>
  <c r="W48" i="14"/>
  <c r="W64" i="14"/>
  <c r="W78" i="14"/>
  <c r="W9" i="14"/>
  <c r="W27" i="14"/>
  <c r="W37" i="14"/>
  <c r="W39" i="14"/>
  <c r="W47" i="14"/>
  <c r="W57" i="14"/>
  <c r="W77" i="14"/>
  <c r="W81" i="14"/>
  <c r="W83" i="14"/>
  <c r="W85" i="14"/>
  <c r="W87" i="14"/>
  <c r="W89" i="14"/>
  <c r="W96" i="14"/>
  <c r="W24" i="14"/>
  <c r="W40" i="14"/>
  <c r="R9" i="14"/>
  <c r="R11" i="14"/>
  <c r="R13" i="14"/>
  <c r="R15" i="14"/>
  <c r="R24" i="14"/>
  <c r="R35" i="14"/>
  <c r="R40" i="14"/>
  <c r="R57" i="14"/>
  <c r="R59" i="14"/>
  <c r="R61" i="14"/>
  <c r="R63" i="14"/>
  <c r="R73" i="14"/>
  <c r="R75" i="14"/>
  <c r="R77" i="14"/>
  <c r="R79" i="14"/>
  <c r="R8" i="14"/>
  <c r="R25" i="14"/>
  <c r="R27" i="14"/>
  <c r="R29" i="14"/>
  <c r="R31" i="14"/>
  <c r="R41" i="14"/>
  <c r="R43" i="14"/>
  <c r="R45" i="14"/>
  <c r="R47" i="14"/>
  <c r="R56" i="14"/>
  <c r="R67" i="14"/>
  <c r="R72" i="14"/>
  <c r="P7" i="14"/>
  <c r="N26" i="14"/>
  <c r="P29" i="14"/>
  <c r="N58" i="14"/>
  <c r="P61" i="14"/>
  <c r="N10" i="14"/>
  <c r="P13" i="14"/>
  <c r="N42" i="14"/>
  <c r="P45" i="14"/>
  <c r="N74" i="14"/>
  <c r="P77" i="14"/>
  <c r="P89" i="14"/>
  <c r="N92" i="14"/>
  <c r="N18" i="14"/>
  <c r="P21" i="14"/>
  <c r="N50" i="14"/>
  <c r="P53" i="14"/>
  <c r="N82" i="14"/>
  <c r="P85" i="14"/>
  <c r="P95" i="14"/>
  <c r="N96" i="14"/>
  <c r="P97" i="14"/>
  <c r="N98" i="14"/>
  <c r="P99" i="14"/>
  <c r="N100" i="14"/>
  <c r="P101" i="14"/>
  <c r="N102" i="14"/>
  <c r="P103" i="14"/>
  <c r="S26" i="14"/>
  <c r="W32" i="14"/>
  <c r="U21" i="14"/>
  <c r="U29" i="14"/>
  <c r="Q87" i="14"/>
  <c r="O92" i="14"/>
  <c r="Q13" i="14"/>
  <c r="O18" i="14"/>
  <c r="Q21" i="14"/>
  <c r="O24" i="14"/>
  <c r="Q35" i="14"/>
  <c r="O38" i="14"/>
  <c r="Q41" i="14"/>
  <c r="O44" i="14"/>
  <c r="Q47" i="14"/>
  <c r="O50" i="14"/>
  <c r="Q53" i="14"/>
  <c r="O56" i="14"/>
  <c r="Q67" i="14"/>
  <c r="O70" i="14"/>
  <c r="Q77" i="14"/>
  <c r="Q79" i="14"/>
  <c r="Q81" i="14"/>
  <c r="O84" i="14"/>
  <c r="Q89" i="14"/>
  <c r="O94" i="14"/>
  <c r="O12" i="14"/>
  <c r="Q17" i="14"/>
  <c r="O20" i="14"/>
  <c r="Q23" i="14"/>
  <c r="O26" i="14"/>
  <c r="Q29" i="14"/>
  <c r="O32" i="14"/>
  <c r="Q43" i="14"/>
  <c r="O46" i="14"/>
  <c r="Q49" i="14"/>
  <c r="O52" i="14"/>
  <c r="Q55" i="14"/>
  <c r="O58" i="14"/>
  <c r="Q61" i="14"/>
  <c r="O64" i="14"/>
  <c r="O72" i="14"/>
  <c r="O74" i="14"/>
  <c r="O76" i="14"/>
  <c r="Q83" i="14"/>
  <c r="O86" i="14"/>
  <c r="O88" i="14"/>
  <c r="O10" i="14"/>
  <c r="Q15" i="14"/>
  <c r="Q19" i="14"/>
  <c r="O22" i="14"/>
  <c r="Q25" i="14"/>
  <c r="O28" i="14"/>
  <c r="Q31" i="14"/>
  <c r="O34" i="14"/>
  <c r="Q37" i="14"/>
  <c r="O40" i="14"/>
  <c r="Q51" i="14"/>
  <c r="O54" i="14"/>
  <c r="Q57" i="14"/>
  <c r="O60" i="14"/>
  <c r="Q63" i="14"/>
  <c r="O66" i="14"/>
  <c r="Q69" i="14"/>
  <c r="Q71" i="14"/>
  <c r="Q73" i="14"/>
  <c r="O78" i="14"/>
  <c r="P17" i="14"/>
  <c r="R20" i="14"/>
  <c r="N22" i="14"/>
  <c r="P33" i="14"/>
  <c r="R36" i="14"/>
  <c r="N38" i="14"/>
  <c r="P41" i="14"/>
  <c r="R44" i="14"/>
  <c r="N46" i="14"/>
  <c r="P49" i="14"/>
  <c r="R52" i="14"/>
  <c r="N54" i="14"/>
  <c r="N62" i="14"/>
  <c r="P65" i="14"/>
  <c r="R76" i="14"/>
  <c r="N8" i="14"/>
  <c r="P11" i="14"/>
  <c r="R14" i="14"/>
  <c r="N16" i="14"/>
  <c r="P19" i="14"/>
  <c r="R22" i="14"/>
  <c r="N24" i="14"/>
  <c r="P27" i="14"/>
  <c r="R30" i="14"/>
  <c r="N32" i="14"/>
  <c r="P35" i="14"/>
  <c r="R38" i="14"/>
  <c r="N40" i="14"/>
  <c r="P43" i="14"/>
  <c r="R46" i="14"/>
  <c r="N48" i="14"/>
  <c r="P51" i="14"/>
  <c r="R54" i="14"/>
  <c r="N56" i="14"/>
  <c r="P59" i="14"/>
  <c r="R62" i="14"/>
  <c r="N64" i="14"/>
  <c r="P67" i="14"/>
  <c r="R70" i="14"/>
  <c r="N72" i="14"/>
  <c r="P75" i="14"/>
  <c r="R78" i="14"/>
  <c r="N80" i="14"/>
  <c r="P83" i="14"/>
  <c r="R86" i="14"/>
  <c r="P91" i="14"/>
  <c r="N94" i="14"/>
  <c r="R94" i="14"/>
  <c r="R10" i="14"/>
  <c r="N12" i="14"/>
  <c r="P15" i="14"/>
  <c r="R18" i="14"/>
  <c r="N20" i="14"/>
  <c r="P23" i="14"/>
  <c r="R26" i="14"/>
  <c r="N28" i="14"/>
  <c r="P31" i="14"/>
  <c r="R34" i="14"/>
  <c r="N36" i="14"/>
  <c r="P39" i="14"/>
  <c r="R42" i="14"/>
  <c r="N44" i="14"/>
  <c r="P47" i="14"/>
  <c r="R50" i="14"/>
  <c r="N52" i="14"/>
  <c r="P55" i="14"/>
  <c r="R58" i="14"/>
  <c r="N60" i="14"/>
  <c r="P63" i="14"/>
  <c r="R66" i="14"/>
  <c r="N68" i="14"/>
  <c r="P71" i="14"/>
  <c r="R74" i="14"/>
  <c r="N76" i="14"/>
  <c r="P79" i="14"/>
  <c r="R82" i="14"/>
  <c r="N84" i="14"/>
  <c r="P87" i="14"/>
  <c r="N90" i="14"/>
  <c r="R90" i="14"/>
  <c r="R6" i="14"/>
  <c r="P9" i="14"/>
  <c r="R12" i="14"/>
  <c r="N14" i="14"/>
  <c r="P25" i="14"/>
  <c r="R28" i="14"/>
  <c r="N30" i="14"/>
  <c r="P57" i="14"/>
  <c r="R60" i="14"/>
  <c r="R68" i="14"/>
  <c r="N70" i="14"/>
  <c r="P73" i="14"/>
  <c r="N78" i="14"/>
  <c r="P81" i="14"/>
  <c r="R84" i="14"/>
  <c r="N86" i="14"/>
  <c r="N88" i="14"/>
  <c r="R88" i="14"/>
  <c r="P93" i="14"/>
  <c r="W16" i="14"/>
  <c r="U83" i="14"/>
  <c r="U15" i="14"/>
  <c r="W22" i="14"/>
  <c r="U27" i="14"/>
  <c r="S32" i="14"/>
  <c r="U35" i="14"/>
  <c r="S40" i="14"/>
  <c r="U43" i="14"/>
  <c r="S48" i="14"/>
  <c r="S56" i="14"/>
  <c r="U59" i="14"/>
  <c r="S64" i="14"/>
  <c r="U17" i="14"/>
  <c r="W20" i="14"/>
  <c r="S22" i="14"/>
  <c r="U25" i="14"/>
  <c r="W28" i="14"/>
  <c r="S30" i="14"/>
  <c r="U33" i="14"/>
  <c r="W36" i="14"/>
  <c r="S38" i="14"/>
  <c r="U41" i="14"/>
  <c r="W44" i="14"/>
  <c r="S46" i="14"/>
  <c r="U49" i="14"/>
  <c r="W52" i="14"/>
  <c r="S54" i="14"/>
  <c r="U57" i="14"/>
  <c r="W60" i="14"/>
  <c r="S62" i="14"/>
  <c r="U65" i="14"/>
  <c r="W68" i="14"/>
  <c r="S70" i="14"/>
  <c r="U73" i="14"/>
  <c r="W76" i="14"/>
  <c r="S78" i="14"/>
  <c r="U81" i="14"/>
  <c r="W84" i="14"/>
  <c r="S86" i="14"/>
  <c r="U19" i="14"/>
  <c r="S24" i="14"/>
  <c r="W30" i="14"/>
  <c r="W38" i="14"/>
  <c r="W46" i="14"/>
  <c r="U51" i="14"/>
  <c r="W54" i="14"/>
  <c r="W62" i="14"/>
  <c r="U67" i="14"/>
  <c r="W86" i="14"/>
  <c r="U87" i="14"/>
  <c r="S88" i="14"/>
  <c r="W88" i="14"/>
  <c r="U89" i="14"/>
  <c r="S90" i="14"/>
  <c r="W90" i="14"/>
  <c r="U91" i="14"/>
  <c r="S92" i="14"/>
  <c r="W92" i="14"/>
  <c r="U93" i="14"/>
  <c r="S94" i="14"/>
  <c r="W18" i="14"/>
  <c r="S20" i="14"/>
  <c r="U23" i="14"/>
  <c r="W26" i="14"/>
  <c r="S28" i="14"/>
  <c r="U31" i="14"/>
  <c r="W34" i="14"/>
  <c r="S36" i="14"/>
  <c r="U39" i="14"/>
  <c r="W42" i="14"/>
  <c r="S44" i="14"/>
  <c r="U47" i="14"/>
  <c r="W50" i="14"/>
  <c r="S52" i="14"/>
  <c r="U55" i="14"/>
  <c r="W58" i="14"/>
  <c r="S60" i="14"/>
  <c r="U63" i="14"/>
  <c r="W66" i="14"/>
  <c r="S68" i="14"/>
  <c r="U71" i="14"/>
  <c r="W74" i="14"/>
  <c r="S76" i="14"/>
  <c r="U79" i="14"/>
  <c r="W82" i="14"/>
  <c r="S84" i="14"/>
  <c r="S10" i="14"/>
  <c r="W14" i="14"/>
  <c r="W10" i="14"/>
  <c r="W8" i="14"/>
  <c r="U11" i="14"/>
  <c r="U13" i="14"/>
  <c r="S12" i="14"/>
  <c r="S16" i="14"/>
  <c r="S8" i="14"/>
  <c r="O6" i="14"/>
  <c r="D130" i="14"/>
  <c r="B130" i="14"/>
  <c r="J130" i="14"/>
  <c r="U7" i="14"/>
  <c r="R7" i="14"/>
  <c r="E130" i="14"/>
  <c r="I130" i="14"/>
  <c r="K130" i="14"/>
  <c r="F130" i="14"/>
  <c r="G130" i="14"/>
  <c r="O8" i="14"/>
  <c r="U9" i="14"/>
  <c r="Q11" i="14"/>
  <c r="W12" i="14"/>
  <c r="S14" i="14"/>
  <c r="O16" i="14"/>
  <c r="B133" i="14"/>
  <c r="C133" i="14"/>
  <c r="D133" i="14"/>
  <c r="E133" i="14"/>
  <c r="F133" i="14"/>
  <c r="C130" i="14"/>
  <c r="S6" i="14"/>
  <c r="W6" i="14"/>
  <c r="Q9" i="14"/>
  <c r="N6" i="14"/>
</calcChain>
</file>

<file path=xl/sharedStrings.xml><?xml version="1.0" encoding="utf-8"?>
<sst xmlns="http://schemas.openxmlformats.org/spreadsheetml/2006/main" count="8593" uniqueCount="381">
  <si>
    <t>(Millions of US dollars)</t>
  </si>
  <si>
    <t>Imports</t>
  </si>
  <si>
    <t>Exports (1)</t>
  </si>
  <si>
    <t>(مليون دولار أمريكي)</t>
  </si>
  <si>
    <t xml:space="preserve"> </t>
  </si>
  <si>
    <t>World</t>
  </si>
  <si>
    <t>العالم</t>
  </si>
  <si>
    <t>Developed countries</t>
  </si>
  <si>
    <t xml:space="preserve">البلدان المتقدمة النمو </t>
  </si>
  <si>
    <t>Developing countries and territories</t>
  </si>
  <si>
    <t>البلدان والأقاليم النامية</t>
  </si>
  <si>
    <t>Europe</t>
  </si>
  <si>
    <t>أوروبا</t>
  </si>
  <si>
    <t xml:space="preserve">European Union </t>
  </si>
  <si>
    <t>الاتحاد الأوروبي</t>
  </si>
  <si>
    <t xml:space="preserve">  Developed countries</t>
  </si>
  <si>
    <t xml:space="preserve">  البلدان المتقدمة النمو </t>
  </si>
  <si>
    <t>Austria</t>
  </si>
  <si>
    <t>النمسا</t>
  </si>
  <si>
    <t xml:space="preserve">Belgium </t>
  </si>
  <si>
    <t>بلجيكا</t>
  </si>
  <si>
    <t>Denmark</t>
  </si>
  <si>
    <t>الدانمرك</t>
  </si>
  <si>
    <t>Finland</t>
  </si>
  <si>
    <t>فنلندا</t>
  </si>
  <si>
    <t>France</t>
  </si>
  <si>
    <t>فرنسا</t>
  </si>
  <si>
    <t>Germany</t>
  </si>
  <si>
    <t>Greece</t>
  </si>
  <si>
    <t>اليونان</t>
  </si>
  <si>
    <t>Ireland</t>
  </si>
  <si>
    <t>آيرلندا</t>
  </si>
  <si>
    <t>Italy</t>
  </si>
  <si>
    <t>Luxembourg</t>
  </si>
  <si>
    <t>لكسمبرغ</t>
  </si>
  <si>
    <t>Netherlands</t>
  </si>
  <si>
    <t>هولندا</t>
  </si>
  <si>
    <t>Portugal</t>
  </si>
  <si>
    <t>البرتغال</t>
  </si>
  <si>
    <t>Spain</t>
  </si>
  <si>
    <t>Sweden</t>
  </si>
  <si>
    <t>السويد</t>
  </si>
  <si>
    <t>المملكة   المتحدة   لبريطانيا   العظمى   وآيرلندا    الشمالية</t>
  </si>
  <si>
    <t xml:space="preserve">  Developing countries</t>
  </si>
  <si>
    <t xml:space="preserve">  البلدان النامية</t>
  </si>
  <si>
    <t>Cyprus</t>
  </si>
  <si>
    <t>قبرص</t>
  </si>
  <si>
    <t xml:space="preserve">Czech Republic </t>
  </si>
  <si>
    <t>الجمهورية التشيكية</t>
  </si>
  <si>
    <t>Hungary</t>
  </si>
  <si>
    <t>هنغاريا</t>
  </si>
  <si>
    <t>Poland</t>
  </si>
  <si>
    <t>بولندا</t>
  </si>
  <si>
    <t xml:space="preserve">Slovakia </t>
  </si>
  <si>
    <t>سلوفاكيا</t>
  </si>
  <si>
    <t>Others</t>
  </si>
  <si>
    <t>غيرها</t>
  </si>
  <si>
    <t>European Free Trade Association (EFTA)</t>
  </si>
  <si>
    <t xml:space="preserve">رابطة التجارة الحرة الأوروبية </t>
  </si>
  <si>
    <t>Norway</t>
  </si>
  <si>
    <t>النرويج</t>
  </si>
  <si>
    <t>Switzerland</t>
  </si>
  <si>
    <t>سويسرا</t>
  </si>
  <si>
    <t>Other developed countries</t>
  </si>
  <si>
    <t>بلدان أوروبية متقدمة أخرى</t>
  </si>
  <si>
    <t>Bulgaria</t>
  </si>
  <si>
    <t>بلغاريا</t>
  </si>
  <si>
    <t>Republic of Yugoslavia</t>
  </si>
  <si>
    <t xml:space="preserve">جمهورية يوغسلافيا الاتحادية </t>
  </si>
  <si>
    <t>Romania</t>
  </si>
  <si>
    <t>رومانيا</t>
  </si>
  <si>
    <t>Russian Federation</t>
  </si>
  <si>
    <t xml:space="preserve">الاتحاد الروسي </t>
  </si>
  <si>
    <t>Ukraine</t>
  </si>
  <si>
    <t>أوكرانيا</t>
  </si>
  <si>
    <t>Other developing countries</t>
  </si>
  <si>
    <t>America</t>
  </si>
  <si>
    <t>أمريكا</t>
  </si>
  <si>
    <t>Canada</t>
  </si>
  <si>
    <t>كندا</t>
  </si>
  <si>
    <t>United States of America</t>
  </si>
  <si>
    <t>Developing countries</t>
  </si>
  <si>
    <t>البلدان  النامية</t>
  </si>
  <si>
    <t>Latin American Integration Association (LAIA)</t>
  </si>
  <si>
    <t xml:space="preserve">رابطة التكامل لأمريكا اللاتينية </t>
  </si>
  <si>
    <t>Argentina</t>
  </si>
  <si>
    <t>الأرجنتين</t>
  </si>
  <si>
    <t>Bolivia</t>
  </si>
  <si>
    <t>بوليفيا</t>
  </si>
  <si>
    <t>Brazil</t>
  </si>
  <si>
    <t>البرازيل</t>
  </si>
  <si>
    <t>Chile</t>
  </si>
  <si>
    <t>شيلى</t>
  </si>
  <si>
    <t>Ecuador</t>
  </si>
  <si>
    <t>اكوادور</t>
  </si>
  <si>
    <t>Mexico</t>
  </si>
  <si>
    <t xml:space="preserve">المكسيك </t>
  </si>
  <si>
    <t>Other America</t>
  </si>
  <si>
    <t>بلدان أمريكية أخرى</t>
  </si>
  <si>
    <t>Oceania</t>
  </si>
  <si>
    <t>أوقيانوسيا</t>
  </si>
  <si>
    <t>البلدان المتقدمة النمو</t>
  </si>
  <si>
    <t>Australia</t>
  </si>
  <si>
    <t>استراليا</t>
  </si>
  <si>
    <t>New Zealand</t>
  </si>
  <si>
    <t>نيوزيلندا</t>
  </si>
  <si>
    <t>البلدان النامية</t>
  </si>
  <si>
    <t>Asia</t>
  </si>
  <si>
    <t>آسيا</t>
  </si>
  <si>
    <t>Developed countries:  Japan</t>
  </si>
  <si>
    <t xml:space="preserve">البلدان المتقدمة النمو    : اليابان  </t>
  </si>
  <si>
    <t xml:space="preserve">Developing countries </t>
  </si>
  <si>
    <t>ESCWA member countries</t>
  </si>
  <si>
    <t>بلدان الإسكوا</t>
  </si>
  <si>
    <t>Asia Middle East (non ESCWA member countries)</t>
  </si>
  <si>
    <t>(آسيا  الشرق الأوسط ( ما عدا بلدان الإسكوا</t>
  </si>
  <si>
    <t>Islamic Republic of Iran</t>
  </si>
  <si>
    <t>جمهورية إيران الاسلامية</t>
  </si>
  <si>
    <t xml:space="preserve">Turkey </t>
  </si>
  <si>
    <t>تركيا</t>
  </si>
  <si>
    <t>Association of Southeast Asian Nations (ASEAN)</t>
  </si>
  <si>
    <t>منظمة التجارة الحرة لرابطة أمم جنوب شرقي آسيا</t>
  </si>
  <si>
    <t>Indonesia</t>
  </si>
  <si>
    <t>إندونيسيا</t>
  </si>
  <si>
    <t>Malaysia</t>
  </si>
  <si>
    <t>ماليزيا</t>
  </si>
  <si>
    <t>Philippines</t>
  </si>
  <si>
    <t>الفلبين</t>
  </si>
  <si>
    <t>Singapore</t>
  </si>
  <si>
    <t>سنغافورة</t>
  </si>
  <si>
    <t>Thailand</t>
  </si>
  <si>
    <t>تايلند</t>
  </si>
  <si>
    <t>Other Asian countries</t>
  </si>
  <si>
    <t xml:space="preserve">بلدان آسيوية أخرى </t>
  </si>
  <si>
    <t xml:space="preserve">Afghanistan  </t>
  </si>
  <si>
    <t>أفغانستان</t>
  </si>
  <si>
    <t xml:space="preserve">Bangladesh </t>
  </si>
  <si>
    <t>بنغلاديش</t>
  </si>
  <si>
    <t>China</t>
  </si>
  <si>
    <t>الصين</t>
  </si>
  <si>
    <t>Hong Kong</t>
  </si>
  <si>
    <t xml:space="preserve">هونغ كونغ </t>
  </si>
  <si>
    <t>India</t>
  </si>
  <si>
    <t>الهند</t>
  </si>
  <si>
    <t>Korea, Democratic People's Republic of</t>
  </si>
  <si>
    <t xml:space="preserve">جمهورية كوريا الشعبية اليمقراطية </t>
  </si>
  <si>
    <t>Korea, Republic of</t>
  </si>
  <si>
    <t>جمهورية كوريا</t>
  </si>
  <si>
    <t>Pakistan</t>
  </si>
  <si>
    <t>باكستان</t>
  </si>
  <si>
    <t xml:space="preserve">Sri Lanka  </t>
  </si>
  <si>
    <t>سري لانكا</t>
  </si>
  <si>
    <t>Africa</t>
  </si>
  <si>
    <t>أفريقيا</t>
  </si>
  <si>
    <t>Developed countries: South Africa</t>
  </si>
  <si>
    <t>البلدان المتقدمة النمو : جنوب أفريقيا</t>
  </si>
  <si>
    <t>Algeria</t>
  </si>
  <si>
    <t>الجزائر</t>
  </si>
  <si>
    <t>Libyan Arab Jamahiriya</t>
  </si>
  <si>
    <t>الجماهيرية العربية الليبية</t>
  </si>
  <si>
    <t>Morocco</t>
  </si>
  <si>
    <t>المغرب</t>
  </si>
  <si>
    <t>Tunisia</t>
  </si>
  <si>
    <t>تونس</t>
  </si>
  <si>
    <t>Central African Customs and Economic Union (CACEU)</t>
  </si>
  <si>
    <t>الاتحاد الجمركي والاقتصادي لوسط أفريقيا</t>
  </si>
  <si>
    <t>Economic Community of West African States (ECOWAS)</t>
  </si>
  <si>
    <t>الجماعة الاقتصادية لدول غرب أفريقيا</t>
  </si>
  <si>
    <t>Other Africa</t>
  </si>
  <si>
    <t xml:space="preserve">بلدان  أفريقية أخرى </t>
  </si>
  <si>
    <t>(1) Export values include re-exports.</t>
  </si>
  <si>
    <t xml:space="preserve">     and Mauritania, included under "ECOWAS".</t>
  </si>
  <si>
    <t xml:space="preserve">Crude oil </t>
  </si>
  <si>
    <t xml:space="preserve">النفط الخام </t>
  </si>
  <si>
    <t xml:space="preserve">الاتحاد الأوروبي </t>
  </si>
  <si>
    <t>شيلي</t>
  </si>
  <si>
    <t>(2) Including values of ship and aircraft supplies.</t>
  </si>
  <si>
    <t>(4) Including EU developing countries.</t>
  </si>
  <si>
    <t xml:space="preserve">  وموريتانيا التي أدرجت تحت بند الجماعة الاقتصادية لدول غرب أفريقيا.</t>
  </si>
  <si>
    <t>Other countries</t>
  </si>
  <si>
    <t>Developed countries (2)</t>
  </si>
  <si>
    <t>البلدان المتقدمة النمو  (2)</t>
  </si>
  <si>
    <t>Developing countries (3)</t>
  </si>
  <si>
    <t>البلدان النامية (3)</t>
  </si>
  <si>
    <t>Arab countries  (4)</t>
  </si>
  <si>
    <t xml:space="preserve">البلدان العربية  (4)  </t>
  </si>
  <si>
    <t>(1) الصادرات تتضمن قيم إعادة التصدير.</t>
  </si>
  <si>
    <t>(2) Including  EU developed countries, EFTA, and other developed countries.</t>
  </si>
  <si>
    <t>(3) Including EU developing countries.</t>
  </si>
  <si>
    <t>United Kingdom of Great Britain        and Northern Ireland</t>
  </si>
  <si>
    <t xml:space="preserve"> بلدان أخرى</t>
  </si>
  <si>
    <t xml:space="preserve">الدانمرك </t>
  </si>
  <si>
    <t xml:space="preserve">ألمانيا </t>
  </si>
  <si>
    <t xml:space="preserve">آيرلندا </t>
  </si>
  <si>
    <t xml:space="preserve">إيطاليا </t>
  </si>
  <si>
    <t xml:space="preserve">لكسمبرغ </t>
  </si>
  <si>
    <t>إسبانيا</t>
  </si>
  <si>
    <t>بلدان أوروبية نامية أخرى</t>
  </si>
  <si>
    <t xml:space="preserve">الولايات المتحدة اللأمريكية </t>
  </si>
  <si>
    <t xml:space="preserve">(3) تتضمن البلدان النامية في الاتحاد الأوروبي. </t>
  </si>
  <si>
    <t>(4) Except Egypt and Sudan, which included under "ESCWA member countries"</t>
  </si>
  <si>
    <t>(4) ما عدا مصر والسودان التي أدرجت تحت بند بلدان الإسكوا،</t>
  </si>
  <si>
    <t xml:space="preserve">(2) تتضمن البلدان المتقدمة النمو في الاتحاد الأوروبي ورابطة التجارة الحرة الأوروبية والبلدان المتقدمة النمو الأخرى. </t>
  </si>
  <si>
    <t>(1) Export values excluded re-exports.</t>
  </si>
  <si>
    <t>2007 - 2011</t>
  </si>
  <si>
    <t>no oil</t>
  </si>
  <si>
    <t xml:space="preserve"> الواردات والصادرات  حسب أهم البلدان  والكتل الاقتصادية،</t>
  </si>
  <si>
    <t xml:space="preserve"> Imports and exports by main countries and economic groupings,</t>
  </si>
  <si>
    <t xml:space="preserve">البلدان المتقدمة النمو: اليابان  </t>
  </si>
  <si>
    <t xml:space="preserve">جمهورية كوريا الشعبية الديمقراطية </t>
  </si>
  <si>
    <t>(1) بما في ذلك قيم إعادة التصدير.</t>
  </si>
  <si>
    <t xml:space="preserve">(2) بما في ذلك قيم تموين السفن والطائرات. </t>
  </si>
  <si>
    <t>(3) Including  EU developed countries, EFTA countries, and other developed countries.</t>
  </si>
  <si>
    <t>(2) Including  EU developed countries, EFTA countries, and other developed countries.</t>
  </si>
  <si>
    <t>البلدان المتقدمة النمو: جنوب أفريقيا</t>
  </si>
  <si>
    <t>(2) قيم النفط الخام غير موزعة.</t>
  </si>
  <si>
    <t>(1) Including re-exports.</t>
  </si>
  <si>
    <t>(3) Including the values of oil products.</t>
  </si>
  <si>
    <t>(4) Including  EU developed countries, EFTA countries, and other developed countries.</t>
  </si>
  <si>
    <t>(1) بما في ذلك  قيم إعادة التصدير.</t>
  </si>
  <si>
    <t>(1) باستثناء قيم إعادة التصدير.</t>
  </si>
  <si>
    <t xml:space="preserve">(4) بما في ذلك البلدان النامية في الاتحاد الأوروبي. </t>
  </si>
  <si>
    <t>(1) بما في ذلك  قيم إعادة التصدير .</t>
  </si>
  <si>
    <t xml:space="preserve">(3) بما في ذلك البلدان النامية في الاتحاد الأوروبي. </t>
  </si>
  <si>
    <r>
      <t>Exports</t>
    </r>
    <r>
      <rPr>
        <b/>
        <vertAlign val="superscript"/>
        <sz val="10"/>
        <rFont val="Times New Roman"/>
        <family val="1"/>
      </rPr>
      <t>(1)</t>
    </r>
  </si>
  <si>
    <t>Developed countries: Japan</t>
  </si>
  <si>
    <t>(3) بما في ذلك  قيم مشتقات النفط.</t>
  </si>
  <si>
    <t xml:space="preserve">(5) بما في ذلك  البلدان النامية في الاتحاد الأوروبي. </t>
  </si>
  <si>
    <t>المملكة المتحدة لبريطانيا العظمى وآيرلندا الشمالية</t>
  </si>
  <si>
    <t>United Kingdom of Great Britain and Northern Ireland</t>
  </si>
  <si>
    <t xml:space="preserve">(5) بما في ذلك البلدان النامية في الاتحاد الأوروبي. </t>
  </si>
  <si>
    <t>(1) Export values exclude re-exports.</t>
  </si>
  <si>
    <t>الولايات المتحدة الأمريكية</t>
  </si>
  <si>
    <t>جمهورية إيران الإسلامية</t>
  </si>
  <si>
    <t>(2) قيم النفط غير موزعة.</t>
  </si>
  <si>
    <t xml:space="preserve">الرابطة الأوروبية للتجارة الحرة </t>
  </si>
  <si>
    <t xml:space="preserve">(3) بما في ذلك البلدان المتقدمة النمو في الاتحاد الأوروبي والرابطة الأوروبية للتجارة الحرة، والبلدان المتقدمة النمو الأخرى. </t>
  </si>
  <si>
    <t xml:space="preserve">(2) بما في ذلك البلدان المتقدمة النمو في الاتحاد الأوروبي والرابطة الأوروبية للتجارة الحرة والبلدان المتقدمة النمو الأخرى. </t>
  </si>
  <si>
    <t xml:space="preserve">(4) بما في ذلك  البلدان المتقدمة النمو في الاتحاد الأوروبي والرابطة الأوروبية للتجارة الحرة والبلدان المتقدمة النمو الأخرى. </t>
  </si>
  <si>
    <t xml:space="preserve">(3) بما في ذلك البلدان المتقدمة النمو في الاتحاد الأوروبي والرابطة الأوروبية للتجارة الحرة والبلدان المتقدمة النمو الأخرى. </t>
  </si>
  <si>
    <t xml:space="preserve">(2) تتضمن البلدان المتقدمة النمو في الاتحاد الأوروبي والرابطة الأوروبية للتجارة الحرة والبلدان المتقدمة النمو الأخرى. </t>
  </si>
  <si>
    <t>(2) Crude oil values are not distributed.</t>
  </si>
  <si>
    <t>(2) Oil values not distributed.</t>
  </si>
  <si>
    <t>Bosnia and Herzegovina</t>
  </si>
  <si>
    <t>Djibouti</t>
  </si>
  <si>
    <t>Somalia</t>
  </si>
  <si>
    <t>جيبوتي</t>
  </si>
  <si>
    <t>الصومال</t>
  </si>
  <si>
    <t xml:space="preserve">     </t>
  </si>
  <si>
    <t xml:space="preserve">  </t>
  </si>
  <si>
    <r>
      <t>Other countries</t>
    </r>
    <r>
      <rPr>
        <b/>
        <vertAlign val="superscript"/>
        <sz val="10"/>
        <rFont val="Times New Roman"/>
        <family val="1"/>
      </rPr>
      <t>(3)</t>
    </r>
  </si>
  <si>
    <r>
      <t>Developed countries</t>
    </r>
    <r>
      <rPr>
        <b/>
        <vertAlign val="superscript"/>
        <sz val="10"/>
        <rFont val="Times New Roman"/>
        <family val="1"/>
      </rPr>
      <t>(4)</t>
    </r>
  </si>
  <si>
    <r>
      <t>Developing countries</t>
    </r>
    <r>
      <rPr>
        <b/>
        <vertAlign val="superscript"/>
        <sz val="10"/>
        <rFont val="Times New Roman"/>
        <family val="1"/>
      </rPr>
      <t>(5)</t>
    </r>
  </si>
  <si>
    <r>
      <t>Arab countries</t>
    </r>
    <r>
      <rPr>
        <b/>
        <vertAlign val="superscript"/>
        <sz val="10"/>
        <rFont val="Times New Roman"/>
        <family val="1"/>
      </rPr>
      <t>(6)</t>
    </r>
  </si>
  <si>
    <t>(3) Including values of ship and aircraft supplies.</t>
  </si>
  <si>
    <t>(5) Including EU developing countries.</t>
  </si>
  <si>
    <t>(2) لم تفصّل قيم واردات النفط الخام وصادرات النفط.</t>
  </si>
  <si>
    <t xml:space="preserve">(3) بما في ذلك قيم تموين السفن والطائرات. </t>
  </si>
  <si>
    <r>
      <t>النفط</t>
    </r>
    <r>
      <rPr>
        <b/>
        <vertAlign val="superscript"/>
        <sz val="10"/>
        <rFont val="Times New Roman"/>
        <family val="1"/>
      </rPr>
      <t>(2)</t>
    </r>
  </si>
  <si>
    <r>
      <t xml:space="preserve"> بلدان أخرى</t>
    </r>
    <r>
      <rPr>
        <b/>
        <vertAlign val="superscript"/>
        <sz val="10"/>
        <rFont val="Times New Roman"/>
        <family val="1"/>
      </rPr>
      <t>(3)</t>
    </r>
  </si>
  <si>
    <r>
      <t>البلدان المتقدمة النمو</t>
    </r>
    <r>
      <rPr>
        <b/>
        <vertAlign val="superscript"/>
        <sz val="10"/>
        <rFont val="Times New Roman"/>
        <family val="1"/>
      </rPr>
      <t>(4)</t>
    </r>
  </si>
  <si>
    <r>
      <t>البلدان النامية</t>
    </r>
    <r>
      <rPr>
        <b/>
        <vertAlign val="superscript"/>
        <sz val="10"/>
        <rFont val="Times New Roman"/>
        <family val="1"/>
      </rPr>
      <t>(5)</t>
    </r>
  </si>
  <si>
    <r>
      <t>البلدان العربية</t>
    </r>
    <r>
      <rPr>
        <b/>
        <vertAlign val="superscript"/>
        <sz val="10"/>
        <rFont val="Times New Roman"/>
        <family val="1"/>
      </rPr>
      <t>(6)</t>
    </r>
  </si>
  <si>
    <t>البوسنة والهرسك</t>
  </si>
  <si>
    <r>
      <t>Other countries</t>
    </r>
    <r>
      <rPr>
        <b/>
        <vertAlign val="superscript"/>
        <sz val="10"/>
        <rFont val="Times New Roman"/>
        <family val="1"/>
      </rPr>
      <t>(2)</t>
    </r>
  </si>
  <si>
    <r>
      <t>Developed countries</t>
    </r>
    <r>
      <rPr>
        <b/>
        <vertAlign val="superscript"/>
        <sz val="10"/>
        <rFont val="Times New Roman"/>
        <family val="1"/>
      </rPr>
      <t>(3)</t>
    </r>
  </si>
  <si>
    <r>
      <t>Developing countries</t>
    </r>
    <r>
      <rPr>
        <b/>
        <vertAlign val="superscript"/>
        <sz val="10"/>
        <rFont val="Times New Roman"/>
        <family val="1"/>
      </rPr>
      <t>(4)</t>
    </r>
  </si>
  <si>
    <r>
      <t>Arab countries</t>
    </r>
    <r>
      <rPr>
        <b/>
        <vertAlign val="superscript"/>
        <sz val="10"/>
        <rFont val="Times New Roman"/>
        <family val="1"/>
      </rPr>
      <t>(5)</t>
    </r>
  </si>
  <si>
    <t>النفط</t>
  </si>
  <si>
    <r>
      <t xml:space="preserve"> بلدان أخرى</t>
    </r>
    <r>
      <rPr>
        <b/>
        <vertAlign val="superscript"/>
        <sz val="10"/>
        <rFont val="Times New Roman"/>
        <family val="1"/>
      </rPr>
      <t>(2)</t>
    </r>
  </si>
  <si>
    <r>
      <t>البلدان المتقدمة النمو</t>
    </r>
    <r>
      <rPr>
        <b/>
        <vertAlign val="superscript"/>
        <sz val="10"/>
        <rFont val="Times New Roman"/>
        <family val="1"/>
      </rPr>
      <t>(3)</t>
    </r>
  </si>
  <si>
    <r>
      <t>البلدان النامية</t>
    </r>
    <r>
      <rPr>
        <b/>
        <vertAlign val="superscript"/>
        <sz val="10"/>
        <rFont val="Times New Roman"/>
        <family val="1"/>
      </rPr>
      <t>(4)</t>
    </r>
  </si>
  <si>
    <r>
      <t>البلدان العربية</t>
    </r>
    <r>
      <rPr>
        <b/>
        <vertAlign val="superscript"/>
        <sz val="10"/>
        <rFont val="Times New Roman"/>
        <family val="1"/>
      </rPr>
      <t>(5)</t>
    </r>
  </si>
  <si>
    <t>Exports</t>
  </si>
  <si>
    <t>..</t>
  </si>
  <si>
    <r>
      <t>Developed countries</t>
    </r>
    <r>
      <rPr>
        <b/>
        <vertAlign val="superscript"/>
        <sz val="10"/>
        <rFont val="Times New Roman"/>
        <family val="1"/>
      </rPr>
      <t>(2)</t>
    </r>
  </si>
  <si>
    <r>
      <t>Developing countries</t>
    </r>
    <r>
      <rPr>
        <b/>
        <vertAlign val="superscript"/>
        <sz val="10"/>
        <rFont val="Times New Roman"/>
        <family val="1"/>
      </rPr>
      <t>(3)</t>
    </r>
  </si>
  <si>
    <r>
      <t>Arab countries</t>
    </r>
    <r>
      <rPr>
        <b/>
        <vertAlign val="superscript"/>
        <sz val="10"/>
        <rFont val="Times New Roman"/>
        <family val="1"/>
      </rPr>
      <t>(4)</t>
    </r>
  </si>
  <si>
    <r>
      <t>النفط</t>
    </r>
    <r>
      <rPr>
        <b/>
        <vertAlign val="superscript"/>
        <sz val="10"/>
        <rFont val="Times New Roman"/>
        <family val="1"/>
      </rPr>
      <t>(1)</t>
    </r>
  </si>
  <si>
    <r>
      <t>البلدان المتقدمة النمو</t>
    </r>
    <r>
      <rPr>
        <b/>
        <vertAlign val="superscript"/>
        <sz val="10"/>
        <rFont val="Times New Roman"/>
        <family val="1"/>
      </rPr>
      <t>(2)</t>
    </r>
  </si>
  <si>
    <r>
      <t>البلدان النامية</t>
    </r>
    <r>
      <rPr>
        <b/>
        <vertAlign val="superscript"/>
        <sz val="10"/>
        <rFont val="Times New Roman"/>
        <family val="1"/>
      </rPr>
      <t>(3)</t>
    </r>
  </si>
  <si>
    <r>
      <t>البلدان العربية</t>
    </r>
    <r>
      <rPr>
        <b/>
        <vertAlign val="superscript"/>
        <sz val="10"/>
        <rFont val="Times New Roman"/>
        <family val="1"/>
      </rPr>
      <t>(4)</t>
    </r>
  </si>
  <si>
    <t>(1) لم تفصّل قيم واردات مشتقات النفط وصادرات النفط.</t>
  </si>
  <si>
    <r>
      <t>Developed countries</t>
    </r>
    <r>
      <rPr>
        <b/>
        <vertAlign val="superscript"/>
        <sz val="10"/>
        <rFont val="Times New Roman"/>
        <family val="1"/>
      </rPr>
      <t>(1)</t>
    </r>
  </si>
  <si>
    <r>
      <t>Developing countries</t>
    </r>
    <r>
      <rPr>
        <b/>
        <vertAlign val="superscript"/>
        <sz val="10"/>
        <rFont val="Times New Roman"/>
        <family val="1"/>
      </rPr>
      <t>(2)</t>
    </r>
  </si>
  <si>
    <r>
      <t>Arab countries</t>
    </r>
    <r>
      <rPr>
        <b/>
        <vertAlign val="superscript"/>
        <sz val="10"/>
        <rFont val="Times New Roman"/>
        <family val="1"/>
      </rPr>
      <t>(3)</t>
    </r>
  </si>
  <si>
    <r>
      <t>البلدان العربية</t>
    </r>
    <r>
      <rPr>
        <b/>
        <vertAlign val="superscript"/>
        <sz val="10"/>
        <rFont val="Times New Roman"/>
        <family val="1"/>
      </rPr>
      <t>(3)</t>
    </r>
  </si>
  <si>
    <r>
      <t>البلدان النامية</t>
    </r>
    <r>
      <rPr>
        <b/>
        <vertAlign val="superscript"/>
        <sz val="10"/>
        <rFont val="Times New Roman"/>
        <family val="1"/>
      </rPr>
      <t>(2)</t>
    </r>
  </si>
  <si>
    <r>
      <t>البلدان المتقدمة النمو</t>
    </r>
    <r>
      <rPr>
        <b/>
        <vertAlign val="superscript"/>
        <sz val="10"/>
        <rFont val="Times New Roman"/>
        <family val="1"/>
      </rPr>
      <t>(1)</t>
    </r>
  </si>
  <si>
    <t>(1) Including  EU developed countries, EFTA countries, and other developed countries.</t>
  </si>
  <si>
    <t>(2) Including EU developing countries.</t>
  </si>
  <si>
    <t xml:space="preserve">(1) بما في ذلك البلدان المتقدمة النمو في الاتحاد الأوروبي والرابطة الأوروبية للتجارة الحرة والبلدان المتقدمة النمو الأخرى. </t>
  </si>
  <si>
    <t xml:space="preserve">(2) بما في ذلك البلدان النامية في الاتحاد الأوروبي. </t>
  </si>
  <si>
    <t>—</t>
  </si>
  <si>
    <t xml:space="preserve">(2) Values are not disaggregated by crude oil imports or Oil trades. </t>
  </si>
  <si>
    <t>Oil trade</t>
  </si>
  <si>
    <t xml:space="preserve">Oil trade </t>
  </si>
  <si>
    <t xml:space="preserve">(1) Values are not disaggregated by oil product imports or Oil trades. </t>
  </si>
  <si>
    <r>
      <t>Oil trade</t>
    </r>
    <r>
      <rPr>
        <b/>
        <vertAlign val="superscript"/>
        <sz val="10"/>
        <rFont val="Times New Roman"/>
        <family val="1"/>
      </rPr>
      <t xml:space="preserve"> (2)</t>
    </r>
  </si>
  <si>
    <t>(2)  قيم صادرات النفط غير موزّعة، بإستثناء عام 2014</t>
  </si>
  <si>
    <t>(2) Values of Oil trades are not distributed, Year 2014 distributed.</t>
  </si>
  <si>
    <t xml:space="preserve">(4) بما في ذلك البلدان المتقدمة في الاتحاد الأوروبي والرابطة الأوروبية للتجارة الحرة، والبلدان المتقدمة الأخرى. </t>
  </si>
  <si>
    <t>البلدان الأعضاء في الإسكوا</t>
  </si>
  <si>
    <t>(آسيا- الشرق الأوسط (ما عدا البلدان الأعضاء في الإسكوا</t>
  </si>
  <si>
    <t>2011-2015</t>
  </si>
  <si>
    <r>
      <t>Developed countries</t>
    </r>
    <r>
      <rPr>
        <b/>
        <vertAlign val="superscript"/>
        <sz val="10"/>
        <color theme="3" tint="-0.249977111117893"/>
        <rFont val="Times New Roman"/>
        <family val="1"/>
      </rPr>
      <t>(1)</t>
    </r>
  </si>
  <si>
    <r>
      <t>البلدان المتقدمة النمو</t>
    </r>
    <r>
      <rPr>
        <b/>
        <vertAlign val="superscript"/>
        <sz val="10"/>
        <color theme="3" tint="-0.249977111117893"/>
        <rFont val="Times New Roman"/>
        <family val="1"/>
      </rPr>
      <t>(1)</t>
    </r>
  </si>
  <si>
    <r>
      <t>Developing countries</t>
    </r>
    <r>
      <rPr>
        <b/>
        <vertAlign val="superscript"/>
        <sz val="10"/>
        <color theme="3" tint="-0.249977111117893"/>
        <rFont val="Times New Roman"/>
        <family val="1"/>
      </rPr>
      <t>(2)</t>
    </r>
  </si>
  <si>
    <r>
      <t>البلدان النامية</t>
    </r>
    <r>
      <rPr>
        <b/>
        <vertAlign val="superscript"/>
        <sz val="10"/>
        <color theme="3" tint="-0.249977111117893"/>
        <rFont val="Times New Roman"/>
        <family val="1"/>
      </rPr>
      <t>(2)</t>
    </r>
  </si>
  <si>
    <r>
      <t>Arab countries</t>
    </r>
    <r>
      <rPr>
        <b/>
        <vertAlign val="superscript"/>
        <sz val="10"/>
        <color theme="3" tint="-0.249977111117893"/>
        <rFont val="Times New Roman"/>
        <family val="1"/>
      </rPr>
      <t>(3)</t>
    </r>
  </si>
  <si>
    <r>
      <t>البلدان العربية</t>
    </r>
    <r>
      <rPr>
        <b/>
        <vertAlign val="superscript"/>
        <sz val="10"/>
        <color theme="3" tint="-0.249977111117893"/>
        <rFont val="Times New Roman"/>
        <family val="1"/>
      </rPr>
      <t>(3)</t>
    </r>
  </si>
  <si>
    <t>(6) باستثناء تونس، والسودان، وليبيا، ومصر، والمغرب وموريتانيا التي أدرجت في بند البلدان الأعضاء في الإسكوا.</t>
  </si>
  <si>
    <t>(5) باستثناء تونس، والسودان، وليبيا، والمغرب وموريتانيا التي أدرجت في بند البلدان الأعضاء في الإسكوا.</t>
  </si>
  <si>
    <t>(4) باستثناء تونس، والسودان، وليبيا، ومصر، والمغرب وموريتانيا التي أدرجت في بند البلدان الأعضاء في الإسكوا.</t>
  </si>
  <si>
    <t>(5) باستثناء تونس، والسودان، وليبيا، ومصر، والمغرب وموريتانيا التي أدرجت في بند البلدان الأعضاء في الإسكوا.</t>
  </si>
  <si>
    <t>(3) باستثناء تونس، والسودان، ومصر، والمغرب وموريتانيا التي أدرجت في بند البلدان الأعضاء في الإسكوا.</t>
  </si>
  <si>
    <t>(3) باستثناء تونس، والسودان، وليبيا، ومصر وموريتانيا التي أدرجت في بند البلدان الأعضاء في الإسكوا.</t>
  </si>
  <si>
    <t>(4) باستثناء تونس، وليبيا، ومصر، والمغرب وموريتانيا التي أدرجت في بند البلدان الأعضاء في الإسكوا.</t>
  </si>
  <si>
    <t>(3) باستثناء والسودان، وليبيا، ومصر، والمغرب وموريتانيا التي أدرجت في بند البلدان الأعضاء في الإسكوا.</t>
  </si>
  <si>
    <r>
      <t>Oil trade</t>
    </r>
    <r>
      <rPr>
        <b/>
        <vertAlign val="superscript"/>
        <sz val="10"/>
        <rFont val="Times New Roman"/>
        <family val="1"/>
      </rPr>
      <t>(2)</t>
    </r>
  </si>
  <si>
    <t>ألمانيا</t>
  </si>
  <si>
    <t>إيطاليا</t>
  </si>
  <si>
    <t xml:space="preserve">رابطة تكامل أمريكا اللاتينية </t>
  </si>
  <si>
    <t>إكوادور</t>
  </si>
  <si>
    <t>Other American countries</t>
  </si>
  <si>
    <t>أستراليا</t>
  </si>
  <si>
    <t>(آسيا - الشرق الأوسط (ما عدا البلدان الأعضاء في الإسكوا</t>
  </si>
  <si>
    <t>رابطة أمم جنوب شرق آسيا</t>
  </si>
  <si>
    <t xml:space="preserve">بلدان أفريقية أخرى </t>
  </si>
  <si>
    <t>Other African countries</t>
  </si>
  <si>
    <r>
      <t>Oil trade</t>
    </r>
    <r>
      <rPr>
        <b/>
        <vertAlign val="superscript"/>
        <sz val="10"/>
        <rFont val="Times New Roman"/>
        <family val="1"/>
      </rPr>
      <t>(1)</t>
    </r>
  </si>
  <si>
    <t xml:space="preserve">(2) بما في ذلك البلدان المتقدمة النمو في الاتحاد الأوروبي والرابطة الأوروبية للتجارة الحرة، والبلدان المتقدمة النمو الأخرى. </t>
  </si>
  <si>
    <t xml:space="preserve">(1) بما في ذلك البلدان المتقدمة النمو في الاتحاد الأوروبي والرابطة الأوروبية للتجارة الحرة، والبلدان المتقدمة النمو الأخرى. </t>
  </si>
  <si>
    <t>Other European developed countries</t>
  </si>
  <si>
    <t>Other European developing countries</t>
  </si>
  <si>
    <t>(3) Except Egypt, Libya, Morroco, Tunisia and Sudan, which are included under "ESCWA member countries".</t>
  </si>
  <si>
    <t>(3) باستثناء تونس، والسودان، وليبيا، ومصر، والمغرب التي أُدرجت في بند البلدان الأعضاء في الإسكوا.</t>
  </si>
  <si>
    <t>(4) Except Egypt, Libya, Mauritania, Morroco, Tunisia and Sudan, which are included under "ESCWA member countries".</t>
  </si>
  <si>
    <t>(5) Except Egypt, Libya, Mauritania, Morroco, Tunisia and Sudan, which are included under "ESCWA member countries".</t>
  </si>
  <si>
    <t>(3) Except Egypt, Libya, Mauritania, Tunisia and Sudan, which are included under "ESCWA member countries".</t>
  </si>
  <si>
    <t>(3) Except Egypt, Mauritania, Morroco, Tunisia and Sudan, which are included under "ESCWA member countries".</t>
  </si>
  <si>
    <t>(6) Except Egypt, Libya, Mauritania, Morroco, Tunisia and Sudan, which are included under "ESCWA member countries".</t>
  </si>
  <si>
    <t>(5) Except  Libya, Mauritania, Morroco, Tunisia and Sudan, which are included under "ESCWA member countries".</t>
  </si>
  <si>
    <t>(4) Except Egypt, Libya, Mauritania, Morroco and Tunisia, which are included under "ESCWA member countries".</t>
  </si>
  <si>
    <t>(3) Except Egypt, Libya, Mauritania, Morroco and Sudan, which are included under "ESCWA member countries".</t>
  </si>
  <si>
    <t>Table III.1  Bahrain: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</si>
  <si>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3-1</t>
    </r>
    <r>
      <rPr>
        <b/>
        <sz val="11.5"/>
        <rFont val="Arial"/>
        <family val="2"/>
      </rPr>
      <t xml:space="preserve">  البحرين: الواردات والصادرات حسب أهم البلدان والكتل الاقتصادية</t>
    </r>
  </si>
  <si>
    <t>Table III.2  Egypt: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</si>
  <si>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3-2</t>
    </r>
    <r>
      <rPr>
        <b/>
        <sz val="11.5"/>
        <rFont val="Arial"/>
        <family val="2"/>
      </rPr>
      <t xml:space="preserve">  مصر: الواردات والصادرات حسب أهم البلدان والكتل الاقتصادية</t>
    </r>
  </si>
  <si>
    <r>
      <t xml:space="preserve">الجدول </t>
    </r>
    <r>
      <rPr>
        <b/>
        <sz val="11.5"/>
        <rFont val="Times New Roman"/>
        <family val="1"/>
      </rPr>
      <t>3-3</t>
    </r>
    <r>
      <rPr>
        <b/>
        <sz val="11.5"/>
        <rFont val="Arial"/>
        <family val="2"/>
      </rPr>
      <t xml:space="preserve">  العراق: الواردات والصادرات حسب أهم البلدان والكتل الاقتصادية</t>
    </r>
  </si>
  <si>
    <t>Table III.3  Iraq: Imports and exports by key country and economic grouping</t>
  </si>
  <si>
    <t>Table III.4  Jordan: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</si>
  <si>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3-4</t>
    </r>
    <r>
      <rPr>
        <b/>
        <sz val="11.5"/>
        <rFont val="Arial"/>
        <family val="2"/>
      </rPr>
      <t xml:space="preserve">  الأردن: الواردات والصادرات حسب أهم البلدان والكتل الاقتصادية</t>
    </r>
  </si>
  <si>
    <t>Table III.5  Kuwait: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</si>
  <si>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3-5</t>
    </r>
    <r>
      <rPr>
        <b/>
        <sz val="11.5"/>
        <rFont val="Arial"/>
        <family val="2"/>
      </rPr>
      <t xml:space="preserve">  الكويت: الواردات والصادرات حسب أهم البلدان والكتل الاقتصادية</t>
    </r>
  </si>
  <si>
    <r>
      <t xml:space="preserve">الجدول </t>
    </r>
    <r>
      <rPr>
        <b/>
        <sz val="11.5"/>
        <rFont val="Times New Roman"/>
        <family val="1"/>
      </rPr>
      <t>3-6</t>
    </r>
    <r>
      <rPr>
        <b/>
        <sz val="11.5"/>
        <rFont val="Arial"/>
        <family val="2"/>
      </rPr>
      <t xml:space="preserve">  لبنان: الواردات والصادرات حسب أهم البلدان والكتل الاقتصادية</t>
    </r>
  </si>
  <si>
    <t>Table III.6  Lebanon: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</si>
  <si>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3-7</t>
    </r>
    <r>
      <rPr>
        <b/>
        <sz val="11.5"/>
        <rFont val="Arial"/>
        <family val="2"/>
      </rPr>
      <t xml:space="preserve">  ليبيا: الواردات والصادرات حسب أهم البلدان والكتل الاقتصادية</t>
    </r>
  </si>
  <si>
    <t>Table III.7  Libya: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</si>
  <si>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3-8</t>
    </r>
    <r>
      <rPr>
        <b/>
        <sz val="11.5"/>
        <rFont val="Arial"/>
        <family val="2"/>
      </rPr>
      <t xml:space="preserve">  موريتانيا: الواردات والصادرات حسب أهم البلدان والكتل الاقتصادية</t>
    </r>
  </si>
  <si>
    <t>Table III.8  Mauritania: Imports and exports by key country and economic grouping</t>
  </si>
  <si>
    <t>Table III.9  Morocco: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</si>
  <si>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3-9</t>
    </r>
    <r>
      <rPr>
        <b/>
        <sz val="11.5"/>
        <rFont val="Arial"/>
        <family val="2"/>
      </rPr>
      <t xml:space="preserve">  المغرب: الواردات والصادرات حسب أهم البلدان والكتل الاقتصادية</t>
    </r>
  </si>
  <si>
    <t>Table III.10  Oman: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</si>
  <si>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3-10</t>
    </r>
    <r>
      <rPr>
        <b/>
        <sz val="11.5"/>
        <rFont val="Arial"/>
        <family val="2"/>
      </rPr>
      <t xml:space="preserve">  عُمان: الواردات والصادرات حسب أهم البلدان والكتل الاقتصادية</t>
    </r>
  </si>
  <si>
    <t>Table III.11  Palestine: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</si>
  <si>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3-11</t>
    </r>
    <r>
      <rPr>
        <b/>
        <sz val="11.5"/>
        <rFont val="Arial"/>
        <family val="2"/>
      </rPr>
      <t xml:space="preserve">  فلسطين: الواردات والصادرات حسب أهم البلدان والكتل الاقتصادية</t>
    </r>
  </si>
  <si>
    <t>Table III.12  Qatar: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</si>
  <si>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3-12</t>
    </r>
    <r>
      <rPr>
        <b/>
        <sz val="11.5"/>
        <rFont val="Arial"/>
        <family val="2"/>
      </rPr>
      <t xml:space="preserve">  قطر: الواردات والصادرات حسب أهم البلدان والكتل الاقتصادية</t>
    </r>
  </si>
  <si>
    <t>Table III.13  Saudi Arabia: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</si>
  <si>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3-13</t>
    </r>
    <r>
      <rPr>
        <b/>
        <sz val="11.5"/>
        <rFont val="Arial"/>
        <family val="2"/>
      </rPr>
      <t xml:space="preserve">  المملكة العربية السعودية: الواردات والصادرات حسب أهم البلدان والكتل الاقتصادية</t>
    </r>
  </si>
  <si>
    <t>Table III.14  Sudan: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</si>
  <si>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3-14</t>
    </r>
    <r>
      <rPr>
        <b/>
        <sz val="11.5"/>
        <rFont val="Arial"/>
        <family val="2"/>
      </rPr>
      <t xml:space="preserve">  السودان: الواردات والصادرات حسب أهم البلدان والكتل الاقتصادية</t>
    </r>
  </si>
  <si>
    <t>Table III.15  Syrian Arab Republic: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</si>
  <si>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3-15</t>
    </r>
    <r>
      <rPr>
        <b/>
        <sz val="11.5"/>
        <rFont val="Arial"/>
        <family val="2"/>
      </rPr>
      <t xml:space="preserve">  الجمهورية العربية السورية: الواردات والصادرات حسب أهم البلدان والكتل الاقتصادية</t>
    </r>
  </si>
  <si>
    <r>
      <t xml:space="preserve">الجدول </t>
    </r>
    <r>
      <rPr>
        <b/>
        <sz val="11.5"/>
        <rFont val="Times New Roman"/>
        <family val="1"/>
      </rPr>
      <t>3-16</t>
    </r>
    <r>
      <rPr>
        <b/>
        <sz val="11.5"/>
        <rFont val="Arial"/>
        <family val="2"/>
      </rPr>
      <t xml:space="preserve">   تونس: الواردات والصادرات حسب أهم البلدان والكتل الاقتصادية </t>
    </r>
  </si>
  <si>
    <t>Table III.17  United Arab Emirates: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</si>
  <si>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3-17</t>
    </r>
    <r>
      <rPr>
        <b/>
        <sz val="11.5"/>
        <rFont val="Arial"/>
        <family val="2"/>
      </rPr>
      <t xml:space="preserve">  الإمارات العربية المتحدة: الواردات والصادرات حسب أهم البلدان والكتل الاقتصادية </t>
    </r>
  </si>
  <si>
    <t>Table III.18  Yemen: Imports and exports by key country and economic grouping</t>
  </si>
  <si>
    <r>
      <t xml:space="preserve">الجدول </t>
    </r>
    <r>
      <rPr>
        <b/>
        <sz val="11.5"/>
        <rFont val="Times New Roman"/>
        <family val="1"/>
      </rPr>
      <t>3-18</t>
    </r>
    <r>
      <rPr>
        <b/>
        <sz val="11.5"/>
        <rFont val="Arial"/>
        <family val="2"/>
      </rPr>
      <t xml:space="preserve">  اليمن: الواردات والصادرات حسب أهم البلدان والكتل الاقتصادية</t>
    </r>
  </si>
  <si>
    <t>Table III.16  Tunisia: Imports and exports by key country and economic grouping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</si>
</sst>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\ ##0.0"/>
    <numFmt numFmtId="166" formatCode="#,##0.0"/>
    <numFmt numFmtId="167" formatCode="#,##0.0000"/>
    <numFmt numFmtId="168" formatCode="##\ ##0.0"/>
    <numFmt numFmtId="169" formatCode="#\ ##0.0\ \(\3\)"/>
  </numFmts>
  <fonts count="28" x14ac:knownFonts="1">
    <font>
      <sz val="10"/>
      <name val="Arial"/>
      <charset val="178"/>
    </font>
    <font>
      <b/>
      <sz val="12"/>
      <name val="Times New Roman"/>
      <family val="1"/>
      <charset val="178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78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Times New Roman"/>
      <family val="1"/>
      <charset val="178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178"/>
    </font>
    <font>
      <b/>
      <sz val="11"/>
      <name val="Times New Roman"/>
      <family val="1"/>
      <charset val="178"/>
    </font>
    <font>
      <sz val="10"/>
      <name val="MS Sans Serif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4"/>
      <name val="Arabic Transparent"/>
      <charset val="178"/>
    </font>
    <font>
      <sz val="10"/>
      <color theme="3" tint="-0.249977111117893"/>
      <name val="Times New Roman"/>
      <family val="1"/>
    </font>
    <font>
      <b/>
      <i/>
      <sz val="10"/>
      <color theme="3" tint="-0.249977111117893"/>
      <name val="Times New Roman"/>
      <family val="1"/>
    </font>
    <font>
      <b/>
      <sz val="10"/>
      <color theme="3" tint="-0.249977111117893"/>
      <name val="Times New Roman"/>
      <family val="1"/>
    </font>
    <font>
      <b/>
      <vertAlign val="superscript"/>
      <sz val="10"/>
      <color theme="3" tint="-0.249977111117893"/>
      <name val="Times New Roman"/>
      <family val="1"/>
    </font>
    <font>
      <b/>
      <sz val="9"/>
      <color theme="3" tint="-0.249977111117893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2" fillId="0" borderId="0"/>
  </cellStyleXfs>
  <cellXfs count="413">
    <xf numFmtId="0" fontId="0" fillId="0" borderId="0" xfId="0"/>
    <xf numFmtId="0" fontId="1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/>
    <xf numFmtId="165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/>
    <xf numFmtId="0" fontId="3" fillId="0" borderId="7" xfId="0" applyFont="1" applyFill="1" applyBorder="1" applyAlignment="1">
      <alignment horizontal="left"/>
    </xf>
    <xf numFmtId="165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left"/>
    </xf>
    <xf numFmtId="165" fontId="6" fillId="0" borderId="16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/>
    </xf>
    <xf numFmtId="165" fontId="6" fillId="0" borderId="3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right" wrapText="1"/>
    </xf>
    <xf numFmtId="0" fontId="11" fillId="2" borderId="7" xfId="0" applyFont="1" applyFill="1" applyBorder="1" applyAlignment="1">
      <alignment horizontal="left" wrapText="1"/>
    </xf>
    <xf numFmtId="165" fontId="6" fillId="2" borderId="4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left"/>
    </xf>
    <xf numFmtId="165" fontId="6" fillId="0" borderId="20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right" indent="1"/>
    </xf>
    <xf numFmtId="0" fontId="13" fillId="0" borderId="10" xfId="0" applyFont="1" applyFill="1" applyBorder="1" applyAlignment="1">
      <alignment horizontal="left" wrapText="1" indent="1"/>
    </xf>
    <xf numFmtId="0" fontId="13" fillId="0" borderId="14" xfId="0" applyFont="1" applyFill="1" applyBorder="1" applyAlignment="1">
      <alignment horizontal="right" wrapText="1" indent="1"/>
    </xf>
    <xf numFmtId="0" fontId="12" fillId="0" borderId="1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indent="1"/>
    </xf>
    <xf numFmtId="0" fontId="7" fillId="0" borderId="15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/>
    </xf>
    <xf numFmtId="165" fontId="4" fillId="0" borderId="23" xfId="0" applyNumberFormat="1" applyFont="1" applyFill="1" applyBorder="1" applyAlignment="1">
      <alignment horizontal="right"/>
    </xf>
    <xf numFmtId="165" fontId="6" fillId="0" borderId="23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11" fillId="2" borderId="25" xfId="0" applyFont="1" applyFill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right"/>
    </xf>
    <xf numFmtId="0" fontId="11" fillId="2" borderId="26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indent="1"/>
    </xf>
    <xf numFmtId="165" fontId="6" fillId="0" borderId="1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right" indent="1"/>
    </xf>
    <xf numFmtId="0" fontId="10" fillId="0" borderId="9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left"/>
    </xf>
    <xf numFmtId="165" fontId="6" fillId="2" borderId="9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0" fontId="14" fillId="2" borderId="9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right" vertical="center" wrapText="1"/>
    </xf>
    <xf numFmtId="0" fontId="11" fillId="2" borderId="25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left" wrapText="1"/>
    </xf>
    <xf numFmtId="165" fontId="6" fillId="0" borderId="1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left" inden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indent="1"/>
    </xf>
    <xf numFmtId="0" fontId="7" fillId="0" borderId="32" xfId="0" applyFont="1" applyFill="1" applyBorder="1" applyAlignment="1">
      <alignment horizontal="left" wrapText="1"/>
    </xf>
    <xf numFmtId="0" fontId="8" fillId="0" borderId="16" xfId="0" applyFont="1" applyFill="1" applyBorder="1"/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2" fillId="0" borderId="16" xfId="0" applyFont="1" applyFill="1" applyBorder="1"/>
    <xf numFmtId="165" fontId="6" fillId="2" borderId="8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horizontal="right" vertical="center"/>
    </xf>
    <xf numFmtId="0" fontId="11" fillId="2" borderId="2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/>
    <xf numFmtId="164" fontId="6" fillId="0" borderId="0" xfId="0" applyNumberFormat="1" applyFont="1" applyFill="1" applyBorder="1"/>
    <xf numFmtId="0" fontId="7" fillId="0" borderId="0" xfId="0" applyFont="1" applyFill="1" applyBorder="1" applyAlignment="1">
      <alignment horizontal="right" readingOrder="2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left" wrapText="1"/>
    </xf>
    <xf numFmtId="165" fontId="6" fillId="0" borderId="2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vertical="center"/>
    </xf>
    <xf numFmtId="165" fontId="6" fillId="0" borderId="16" xfId="0" applyNumberFormat="1" applyFont="1" applyFill="1" applyBorder="1"/>
    <xf numFmtId="166" fontId="6" fillId="0" borderId="0" xfId="0" applyNumberFormat="1" applyFont="1" applyFill="1"/>
    <xf numFmtId="166" fontId="6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166" fontId="2" fillId="0" borderId="0" xfId="0" applyNumberFormat="1" applyFont="1" applyFill="1"/>
    <xf numFmtId="166" fontId="4" fillId="0" borderId="0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6" fillId="0" borderId="29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5" fontId="4" fillId="0" borderId="27" xfId="0" applyNumberFormat="1" applyFont="1" applyFill="1" applyBorder="1" applyAlignment="1">
      <alignment horizontal="right"/>
    </xf>
    <xf numFmtId="165" fontId="4" fillId="0" borderId="27" xfId="0" applyNumberFormat="1" applyFont="1" applyFill="1" applyBorder="1" applyAlignment="1">
      <alignment horizontal="right" vertical="center"/>
    </xf>
    <xf numFmtId="165" fontId="6" fillId="0" borderId="28" xfId="0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right"/>
    </xf>
    <xf numFmtId="165" fontId="4" fillId="0" borderId="30" xfId="0" applyNumberFormat="1" applyFont="1" applyFill="1" applyBorder="1" applyAlignment="1">
      <alignment horizontal="right"/>
    </xf>
    <xf numFmtId="165" fontId="6" fillId="2" borderId="28" xfId="0" applyNumberFormat="1" applyFont="1" applyFill="1" applyBorder="1" applyAlignment="1">
      <alignment horizontal="right" vertical="center"/>
    </xf>
    <xf numFmtId="165" fontId="6" fillId="0" borderId="11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14" xfId="0" applyNumberFormat="1" applyFont="1" applyFill="1" applyBorder="1" applyAlignment="1">
      <alignment horizontal="right"/>
    </xf>
    <xf numFmtId="165" fontId="6" fillId="0" borderId="17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/>
    </xf>
    <xf numFmtId="165" fontId="6" fillId="0" borderId="21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 vertical="center"/>
    </xf>
    <xf numFmtId="165" fontId="6" fillId="0" borderId="24" xfId="0" applyNumberFormat="1" applyFont="1" applyFill="1" applyBorder="1" applyAlignment="1">
      <alignment horizontal="right"/>
    </xf>
    <xf numFmtId="165" fontId="6" fillId="2" borderId="26" xfId="0" applyNumberFormat="1" applyFont="1" applyFill="1" applyBorder="1" applyAlignment="1">
      <alignment horizontal="right"/>
    </xf>
    <xf numFmtId="165" fontId="6" fillId="0" borderId="26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31" xfId="0" applyNumberFormat="1" applyFont="1" applyFill="1" applyBorder="1" applyAlignment="1">
      <alignment horizontal="right"/>
    </xf>
    <xf numFmtId="165" fontId="6" fillId="2" borderId="26" xfId="0" applyNumberFormat="1" applyFont="1" applyFill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 applyAlignment="1">
      <alignment horizontal="right" vertical="center"/>
    </xf>
    <xf numFmtId="165" fontId="6" fillId="0" borderId="11" xfId="0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 vertical="center"/>
    </xf>
    <xf numFmtId="165" fontId="4" fillId="0" borderId="28" xfId="0" applyNumberFormat="1" applyFont="1" applyFill="1" applyBorder="1" applyAlignment="1">
      <alignment horizontal="right" vertical="center"/>
    </xf>
    <xf numFmtId="165" fontId="4" fillId="0" borderId="26" xfId="0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/>
    </xf>
    <xf numFmtId="165" fontId="4" fillId="0" borderId="33" xfId="0" applyNumberFormat="1" applyFont="1" applyFill="1" applyBorder="1" applyAlignment="1">
      <alignment horizontal="right"/>
    </xf>
    <xf numFmtId="165" fontId="4" fillId="0" borderId="24" xfId="0" applyNumberFormat="1" applyFont="1" applyFill="1" applyBorder="1" applyAlignment="1">
      <alignment horizontal="right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 applyBorder="1"/>
    <xf numFmtId="164" fontId="13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1" fontId="6" fillId="0" borderId="6" xfId="0" applyNumberFormat="1" applyFont="1" applyFill="1" applyBorder="1" applyAlignment="1">
      <alignment horizontal="right"/>
    </xf>
    <xf numFmtId="0" fontId="2" fillId="0" borderId="27" xfId="0" applyFont="1" applyFill="1" applyBorder="1"/>
    <xf numFmtId="165" fontId="4" fillId="0" borderId="13" xfId="0" applyNumberFormat="1" applyFont="1" applyFill="1" applyBorder="1" applyAlignment="1">
      <alignment horizontal="right"/>
    </xf>
    <xf numFmtId="165" fontId="4" fillId="0" borderId="2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 vertical="center" wrapText="1"/>
    </xf>
    <xf numFmtId="167" fontId="2" fillId="0" borderId="0" xfId="0" applyNumberFormat="1" applyFont="1" applyFill="1"/>
    <xf numFmtId="165" fontId="4" fillId="0" borderId="14" xfId="0" applyNumberFormat="1" applyFont="1" applyFill="1" applyBorder="1" applyAlignment="1">
      <alignment vertical="center"/>
    </xf>
    <xf numFmtId="165" fontId="6" fillId="0" borderId="21" xfId="0" applyNumberFormat="1" applyFont="1" applyFill="1" applyBorder="1" applyAlignment="1">
      <alignment vertical="center"/>
    </xf>
    <xf numFmtId="165" fontId="4" fillId="0" borderId="26" xfId="0" applyNumberFormat="1" applyFont="1" applyFill="1" applyBorder="1" applyAlignment="1">
      <alignment vertical="center"/>
    </xf>
    <xf numFmtId="165" fontId="6" fillId="0" borderId="17" xfId="0" applyNumberFormat="1" applyFont="1" applyFill="1" applyBorder="1"/>
    <xf numFmtId="0" fontId="8" fillId="0" borderId="0" xfId="0" applyFont="1" applyFill="1" applyBorder="1" applyAlignment="1">
      <alignment horizontal="center"/>
    </xf>
    <xf numFmtId="1" fontId="2" fillId="0" borderId="5" xfId="0" applyNumberFormat="1" applyFont="1" applyFill="1" applyBorder="1"/>
    <xf numFmtId="1" fontId="2" fillId="0" borderId="3" xfId="0" applyNumberFormat="1" applyFont="1" applyFill="1" applyBorder="1"/>
    <xf numFmtId="1" fontId="2" fillId="0" borderId="6" xfId="0" applyNumberFormat="1" applyFont="1" applyFill="1" applyBorder="1"/>
    <xf numFmtId="0" fontId="2" fillId="0" borderId="14" xfId="0" applyFont="1" applyFill="1" applyBorder="1"/>
    <xf numFmtId="165" fontId="2" fillId="3" borderId="28" xfId="0" applyNumberFormat="1" applyFont="1" applyFill="1" applyBorder="1"/>
    <xf numFmtId="165" fontId="2" fillId="3" borderId="1" xfId="0" applyNumberFormat="1" applyFont="1" applyFill="1" applyBorder="1"/>
    <xf numFmtId="165" fontId="2" fillId="3" borderId="26" xfId="0" applyNumberFormat="1" applyFont="1" applyFill="1" applyBorder="1"/>
    <xf numFmtId="165" fontId="2" fillId="4" borderId="28" xfId="0" applyNumberFormat="1" applyFont="1" applyFill="1" applyBorder="1"/>
    <xf numFmtId="165" fontId="2" fillId="4" borderId="1" xfId="0" applyNumberFormat="1" applyFont="1" applyFill="1" applyBorder="1"/>
    <xf numFmtId="165" fontId="2" fillId="4" borderId="26" xfId="0" applyNumberFormat="1" applyFont="1" applyFill="1" applyBorder="1"/>
    <xf numFmtId="0" fontId="3" fillId="0" borderId="0" xfId="0" applyFont="1" applyFill="1" applyBorder="1" applyAlignment="1">
      <alignment horizontal="centerContinuous"/>
    </xf>
    <xf numFmtId="168" fontId="6" fillId="0" borderId="4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left"/>
    </xf>
    <xf numFmtId="165" fontId="6" fillId="3" borderId="4" xfId="0" applyNumberFormat="1" applyFont="1" applyFill="1" applyBorder="1" applyAlignment="1">
      <alignment vertical="center"/>
    </xf>
    <xf numFmtId="165" fontId="6" fillId="3" borderId="9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/>
    <xf numFmtId="164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 horizontal="right" wrapText="1" indent="1"/>
    </xf>
    <xf numFmtId="0" fontId="6" fillId="0" borderId="15" xfId="0" applyFont="1" applyFill="1" applyBorder="1" applyAlignment="1">
      <alignment horizontal="left" wrapText="1"/>
    </xf>
    <xf numFmtId="0" fontId="6" fillId="2" borderId="25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center"/>
    </xf>
    <xf numFmtId="166" fontId="12" fillId="0" borderId="0" xfId="0" applyNumberFormat="1" applyFont="1" applyFill="1"/>
    <xf numFmtId="166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 readingOrder="2"/>
    </xf>
    <xf numFmtId="0" fontId="6" fillId="0" borderId="2" xfId="0" applyFont="1" applyFill="1" applyBorder="1" applyAlignment="1">
      <alignment horizontal="right"/>
    </xf>
    <xf numFmtId="166" fontId="12" fillId="0" borderId="0" xfId="0" applyNumberFormat="1" applyFont="1" applyFill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66" fontId="12" fillId="0" borderId="3" xfId="0" applyNumberFormat="1" applyFont="1" applyFill="1" applyBorder="1"/>
    <xf numFmtId="0" fontId="4" fillId="0" borderId="14" xfId="0" applyFont="1" applyFill="1" applyBorder="1" applyAlignment="1">
      <alignment horizontal="right" vertical="center" wrapText="1" indent="1"/>
    </xf>
    <xf numFmtId="0" fontId="4" fillId="0" borderId="0" xfId="0" applyFont="1" applyFill="1" applyBorder="1"/>
    <xf numFmtId="0" fontId="4" fillId="0" borderId="0" xfId="0" applyFont="1" applyFill="1"/>
    <xf numFmtId="0" fontId="6" fillId="0" borderId="16" xfId="0" applyFont="1" applyFill="1" applyBorder="1"/>
    <xf numFmtId="0" fontId="4" fillId="0" borderId="16" xfId="0" applyFont="1" applyFill="1" applyBorder="1"/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/>
    <xf numFmtId="0" fontId="4" fillId="0" borderId="0" xfId="0" applyFont="1" applyFill="1" applyAlignment="1">
      <alignment horizontal="right"/>
    </xf>
    <xf numFmtId="166" fontId="4" fillId="0" borderId="0" xfId="0" applyNumberFormat="1" applyFont="1" applyFill="1"/>
    <xf numFmtId="164" fontId="4" fillId="0" borderId="0" xfId="0" applyNumberFormat="1" applyFont="1" applyFill="1"/>
    <xf numFmtId="166" fontId="17" fillId="0" borderId="0" xfId="0" applyNumberFormat="1" applyFont="1" applyFill="1"/>
    <xf numFmtId="166" fontId="17" fillId="0" borderId="0" xfId="0" applyNumberFormat="1" applyFont="1" applyFill="1" applyAlignment="1">
      <alignment horizontal="right"/>
    </xf>
    <xf numFmtId="0" fontId="17" fillId="0" borderId="0" xfId="0" applyFont="1" applyFill="1"/>
    <xf numFmtId="166" fontId="4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 readingOrder="2"/>
    </xf>
    <xf numFmtId="0" fontId="6" fillId="0" borderId="0" xfId="0" applyNumberFormat="1" applyFont="1" applyFill="1" applyAlignment="1">
      <alignment horizontal="right"/>
    </xf>
    <xf numFmtId="0" fontId="12" fillId="0" borderId="3" xfId="0" applyFont="1" applyFill="1" applyBorder="1" applyAlignment="1">
      <alignment horizontal="right" readingOrder="2"/>
    </xf>
    <xf numFmtId="0" fontId="18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horizontal="right"/>
    </xf>
    <xf numFmtId="169" fontId="6" fillId="0" borderId="14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right"/>
    </xf>
    <xf numFmtId="165" fontId="6" fillId="0" borderId="35" xfId="0" applyNumberFormat="1" applyFont="1" applyFill="1" applyBorder="1" applyAlignment="1">
      <alignment horizontal="right"/>
    </xf>
    <xf numFmtId="165" fontId="6" fillId="0" borderId="27" xfId="0" applyNumberFormat="1" applyFont="1" applyFill="1" applyBorder="1" applyAlignment="1">
      <alignment horizontal="right"/>
    </xf>
    <xf numFmtId="165" fontId="6" fillId="0" borderId="33" xfId="0" applyNumberFormat="1" applyFont="1" applyFill="1" applyBorder="1" applyAlignment="1">
      <alignment horizontal="right"/>
    </xf>
    <xf numFmtId="165" fontId="6" fillId="2" borderId="28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/>
    <xf numFmtId="0" fontId="6" fillId="0" borderId="6" xfId="0" applyFont="1" applyFill="1" applyBorder="1"/>
    <xf numFmtId="165" fontId="4" fillId="0" borderId="11" xfId="0" applyNumberFormat="1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1" fillId="0" borderId="2" xfId="0" applyFont="1" applyFill="1" applyBorder="1" applyAlignment="1">
      <alignment horizontal="left"/>
    </xf>
    <xf numFmtId="1" fontId="21" fillId="0" borderId="3" xfId="0" applyNumberFormat="1" applyFont="1" applyFill="1" applyBorder="1" applyAlignment="1">
      <alignment horizontal="center"/>
    </xf>
    <xf numFmtId="1" fontId="21" fillId="0" borderId="4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21" fillId="0" borderId="7" xfId="0" applyFont="1" applyFill="1" applyBorder="1" applyAlignment="1">
      <alignment horizontal="left"/>
    </xf>
    <xf numFmtId="165" fontId="21" fillId="0" borderId="4" xfId="0" applyNumberFormat="1" applyFont="1" applyFill="1" applyBorder="1" applyAlignment="1">
      <alignment horizontal="right"/>
    </xf>
    <xf numFmtId="165" fontId="21" fillId="0" borderId="9" xfId="0" applyNumberFormat="1" applyFont="1" applyFill="1" applyBorder="1" applyAlignment="1">
      <alignment horizontal="right"/>
    </xf>
    <xf numFmtId="0" fontId="21" fillId="0" borderId="9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right"/>
    </xf>
    <xf numFmtId="165" fontId="21" fillId="0" borderId="14" xfId="0" applyNumberFormat="1" applyFont="1" applyFill="1" applyBorder="1" applyAlignment="1">
      <alignment horizontal="right"/>
    </xf>
    <xf numFmtId="165" fontId="21" fillId="0" borderId="12" xfId="0" applyNumberFormat="1" applyFont="1" applyFill="1" applyBorder="1" applyAlignment="1">
      <alignment horizontal="right"/>
    </xf>
    <xf numFmtId="0" fontId="21" fillId="0" borderId="14" xfId="0" applyFont="1" applyFill="1" applyBorder="1" applyAlignment="1">
      <alignment horizontal="right" wrapText="1"/>
    </xf>
    <xf numFmtId="0" fontId="21" fillId="0" borderId="15" xfId="0" applyFont="1" applyFill="1" applyBorder="1" applyAlignment="1">
      <alignment horizontal="left"/>
    </xf>
    <xf numFmtId="165" fontId="21" fillId="0" borderId="16" xfId="0" applyNumberFormat="1" applyFont="1" applyFill="1" applyBorder="1" applyAlignment="1">
      <alignment horizontal="right"/>
    </xf>
    <xf numFmtId="165" fontId="21" fillId="0" borderId="17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right" vertical="center" wrapText="1"/>
    </xf>
    <xf numFmtId="165" fontId="21" fillId="0" borderId="3" xfId="0" applyNumberFormat="1" applyFont="1" applyFill="1" applyBorder="1" applyAlignment="1">
      <alignment horizontal="right"/>
    </xf>
    <xf numFmtId="165" fontId="21" fillId="0" borderId="6" xfId="0" applyNumberFormat="1" applyFont="1" applyFill="1" applyBorder="1" applyAlignment="1">
      <alignment horizontal="right"/>
    </xf>
    <xf numFmtId="0" fontId="21" fillId="0" borderId="6" xfId="0" applyFont="1" applyFill="1" applyBorder="1" applyAlignment="1">
      <alignment horizontal="right" wrapText="1"/>
    </xf>
    <xf numFmtId="0" fontId="21" fillId="2" borderId="7" xfId="0" applyFont="1" applyFill="1" applyBorder="1" applyAlignment="1">
      <alignment horizontal="left" wrapText="1"/>
    </xf>
    <xf numFmtId="165" fontId="21" fillId="2" borderId="4" xfId="0" applyNumberFormat="1" applyFont="1" applyFill="1" applyBorder="1" applyAlignment="1">
      <alignment horizontal="right"/>
    </xf>
    <xf numFmtId="165" fontId="21" fillId="2" borderId="9" xfId="0" applyNumberFormat="1" applyFont="1" applyFill="1" applyBorder="1" applyAlignment="1">
      <alignment horizontal="right"/>
    </xf>
    <xf numFmtId="164" fontId="21" fillId="2" borderId="4" xfId="0" applyNumberFormat="1" applyFont="1" applyFill="1" applyBorder="1" applyAlignment="1">
      <alignment horizontal="right"/>
    </xf>
    <xf numFmtId="164" fontId="21" fillId="2" borderId="9" xfId="0" applyNumberFormat="1" applyFont="1" applyFill="1" applyBorder="1" applyAlignment="1">
      <alignment horizontal="right"/>
    </xf>
    <xf numFmtId="0" fontId="21" fillId="2" borderId="9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left"/>
    </xf>
    <xf numFmtId="165" fontId="21" fillId="0" borderId="13" xfId="0" applyNumberFormat="1" applyFont="1" applyFill="1" applyBorder="1" applyAlignment="1">
      <alignment horizontal="right"/>
    </xf>
    <xf numFmtId="165" fontId="21" fillId="0" borderId="20" xfId="0" applyNumberFormat="1" applyFont="1" applyFill="1" applyBorder="1" applyAlignment="1">
      <alignment horizontal="right"/>
    </xf>
    <xf numFmtId="165" fontId="21" fillId="0" borderId="21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indent="1"/>
    </xf>
    <xf numFmtId="165" fontId="19" fillId="0" borderId="0" xfId="0" applyNumberFormat="1" applyFont="1" applyFill="1" applyBorder="1" applyAlignment="1">
      <alignment horizontal="right"/>
    </xf>
    <xf numFmtId="165" fontId="19" fillId="0" borderId="14" xfId="0" applyNumberFormat="1" applyFont="1" applyFill="1" applyBorder="1" applyAlignment="1">
      <alignment horizontal="right"/>
    </xf>
    <xf numFmtId="165" fontId="19" fillId="0" borderId="0" xfId="0" applyNumberFormat="1" applyFont="1" applyFill="1" applyAlignment="1">
      <alignment horizontal="right"/>
    </xf>
    <xf numFmtId="0" fontId="19" fillId="0" borderId="14" xfId="0" applyFont="1" applyFill="1" applyBorder="1" applyAlignment="1">
      <alignment horizontal="right" indent="1"/>
    </xf>
    <xf numFmtId="0" fontId="19" fillId="0" borderId="10" xfId="0" applyFont="1" applyFill="1" applyBorder="1" applyAlignment="1">
      <alignment horizontal="left" wrapText="1" indent="1"/>
    </xf>
    <xf numFmtId="0" fontId="19" fillId="0" borderId="14" xfId="0" applyFont="1" applyFill="1" applyBorder="1" applyAlignment="1">
      <alignment horizontal="right" wrapText="1" indent="1"/>
    </xf>
    <xf numFmtId="165" fontId="19" fillId="0" borderId="0" xfId="0" applyNumberFormat="1" applyFont="1" applyFill="1" applyBorder="1" applyAlignment="1">
      <alignment horizontal="right" vertical="center"/>
    </xf>
    <xf numFmtId="165" fontId="19" fillId="0" borderId="14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indent="1"/>
    </xf>
    <xf numFmtId="0" fontId="21" fillId="0" borderId="15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right"/>
    </xf>
    <xf numFmtId="165" fontId="19" fillId="0" borderId="12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 horizontal="left"/>
    </xf>
    <xf numFmtId="165" fontId="21" fillId="0" borderId="23" xfId="0" applyNumberFormat="1" applyFont="1" applyFill="1" applyBorder="1" applyAlignment="1">
      <alignment horizontal="right"/>
    </xf>
    <xf numFmtId="165" fontId="21" fillId="0" borderId="24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0" fontId="21" fillId="2" borderId="25" xfId="0" applyFont="1" applyFill="1" applyBorder="1" applyAlignment="1">
      <alignment horizontal="left" wrapText="1"/>
    </xf>
    <xf numFmtId="165" fontId="21" fillId="2" borderId="1" xfId="0" applyNumberFormat="1" applyFont="1" applyFill="1" applyBorder="1" applyAlignment="1">
      <alignment horizontal="right"/>
    </xf>
    <xf numFmtId="165" fontId="21" fillId="2" borderId="26" xfId="0" applyNumberFormat="1" applyFont="1" applyFill="1" applyBorder="1" applyAlignment="1">
      <alignment horizontal="right"/>
    </xf>
    <xf numFmtId="0" fontId="21" fillId="2" borderId="26" xfId="0" applyFont="1" applyFill="1" applyBorder="1" applyAlignment="1">
      <alignment horizontal="right" vertical="center" wrapText="1"/>
    </xf>
    <xf numFmtId="0" fontId="21" fillId="0" borderId="25" xfId="0" applyFont="1" applyFill="1" applyBorder="1" applyAlignment="1">
      <alignment horizontal="left" indent="1"/>
    </xf>
    <xf numFmtId="165" fontId="21" fillId="0" borderId="1" xfId="0" applyNumberFormat="1" applyFont="1" applyFill="1" applyBorder="1" applyAlignment="1">
      <alignment horizontal="right"/>
    </xf>
    <xf numFmtId="165" fontId="21" fillId="0" borderId="26" xfId="0" applyNumberFormat="1" applyFont="1" applyFill="1" applyBorder="1" applyAlignment="1">
      <alignment horizontal="right"/>
    </xf>
    <xf numFmtId="0" fontId="21" fillId="0" borderId="26" xfId="0" applyFont="1" applyFill="1" applyBorder="1" applyAlignment="1">
      <alignment horizontal="right" indent="1"/>
    </xf>
    <xf numFmtId="0" fontId="21" fillId="0" borderId="9" xfId="0" applyFont="1" applyFill="1" applyBorder="1" applyAlignment="1">
      <alignment horizontal="right"/>
    </xf>
    <xf numFmtId="0" fontId="21" fillId="2" borderId="7" xfId="0" applyFont="1" applyFill="1" applyBorder="1" applyAlignment="1">
      <alignment horizontal="left"/>
    </xf>
    <xf numFmtId="0" fontId="21" fillId="2" borderId="9" xfId="0" applyFont="1" applyFill="1" applyBorder="1" applyAlignment="1">
      <alignment horizontal="right"/>
    </xf>
    <xf numFmtId="0" fontId="21" fillId="2" borderId="7" xfId="0" applyFont="1" applyFill="1" applyBorder="1" applyAlignment="1">
      <alignment horizontal="left" vertical="center" wrapText="1"/>
    </xf>
    <xf numFmtId="165" fontId="19" fillId="0" borderId="16" xfId="0" applyNumberFormat="1" applyFont="1" applyFill="1" applyBorder="1" applyAlignment="1">
      <alignment horizontal="right"/>
    </xf>
    <xf numFmtId="165" fontId="19" fillId="0" borderId="17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 vertical="center" wrapText="1" indent="1"/>
    </xf>
    <xf numFmtId="165" fontId="19" fillId="0" borderId="13" xfId="0" applyNumberFormat="1" applyFont="1" applyFill="1" applyBorder="1" applyAlignment="1">
      <alignment horizontal="right"/>
    </xf>
    <xf numFmtId="165" fontId="19" fillId="0" borderId="18" xfId="0" applyNumberFormat="1" applyFont="1" applyFill="1" applyBorder="1" applyAlignment="1">
      <alignment horizontal="right"/>
    </xf>
    <xf numFmtId="165" fontId="19" fillId="0" borderId="31" xfId="0" applyNumberFormat="1" applyFont="1" applyFill="1" applyBorder="1" applyAlignment="1">
      <alignment horizontal="right"/>
    </xf>
    <xf numFmtId="0" fontId="21" fillId="2" borderId="9" xfId="0" applyFont="1" applyFill="1" applyBorder="1" applyAlignment="1">
      <alignment horizontal="righ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1" fillId="2" borderId="25" xfId="0" applyFont="1" applyFill="1" applyBorder="1" applyAlignment="1">
      <alignment horizontal="left" vertical="center"/>
    </xf>
    <xf numFmtId="165" fontId="21" fillId="2" borderId="1" xfId="0" applyNumberFormat="1" applyFont="1" applyFill="1" applyBorder="1" applyAlignment="1">
      <alignment horizontal="right" vertical="center"/>
    </xf>
    <xf numFmtId="165" fontId="21" fillId="2" borderId="26" xfId="0" applyNumberFormat="1" applyFont="1" applyFill="1" applyBorder="1" applyAlignment="1">
      <alignment horizontal="right" vertical="center"/>
    </xf>
    <xf numFmtId="0" fontId="21" fillId="2" borderId="26" xfId="0" applyFont="1" applyFill="1" applyBorder="1" applyAlignment="1">
      <alignment horizontal="right"/>
    </xf>
    <xf numFmtId="165" fontId="21" fillId="0" borderId="4" xfId="0" applyNumberFormat="1" applyFont="1" applyFill="1" applyBorder="1" applyAlignment="1">
      <alignment horizontal="right" vertical="center"/>
    </xf>
    <xf numFmtId="165" fontId="21" fillId="0" borderId="9" xfId="0" applyNumberFormat="1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left" wrapText="1"/>
    </xf>
    <xf numFmtId="165" fontId="21" fillId="0" borderId="12" xfId="0" applyNumberFormat="1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left" indent="1"/>
    </xf>
    <xf numFmtId="165" fontId="19" fillId="0" borderId="1" xfId="0" applyNumberFormat="1" applyFont="1" applyFill="1" applyBorder="1" applyAlignment="1">
      <alignment horizontal="right" vertical="center"/>
    </xf>
    <xf numFmtId="165" fontId="19" fillId="0" borderId="26" xfId="0" applyNumberFormat="1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right" indent="1"/>
    </xf>
    <xf numFmtId="0" fontId="21" fillId="0" borderId="16" xfId="0" applyFont="1" applyFill="1" applyBorder="1"/>
    <xf numFmtId="165" fontId="19" fillId="0" borderId="1" xfId="0" applyNumberFormat="1" applyFont="1" applyFill="1" applyBorder="1" applyAlignment="1">
      <alignment horizontal="right"/>
    </xf>
    <xf numFmtId="0" fontId="19" fillId="0" borderId="16" xfId="0" applyFont="1" applyFill="1" applyBorder="1"/>
    <xf numFmtId="0" fontId="21" fillId="2" borderId="9" xfId="0" applyFont="1" applyFill="1" applyBorder="1" applyAlignment="1">
      <alignment horizontal="right" vertical="center"/>
    </xf>
    <xf numFmtId="0" fontId="21" fillId="2" borderId="25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5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right"/>
    </xf>
    <xf numFmtId="165" fontId="19" fillId="0" borderId="23" xfId="0" applyNumberFormat="1" applyFont="1" applyFill="1" applyBorder="1" applyAlignment="1">
      <alignment horizontal="right"/>
    </xf>
    <xf numFmtId="165" fontId="19" fillId="0" borderId="24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166" fontId="23" fillId="0" borderId="0" xfId="0" applyNumberFormat="1" applyFont="1" applyFill="1" applyAlignment="1">
      <alignment horizontal="right"/>
    </xf>
    <xf numFmtId="166" fontId="23" fillId="0" borderId="0" xfId="0" applyNumberFormat="1" applyFont="1" applyFill="1" applyBorder="1"/>
    <xf numFmtId="0" fontId="23" fillId="0" borderId="0" xfId="0" applyFont="1" applyFill="1" applyBorder="1" applyAlignment="1">
      <alignment horizontal="right" readingOrder="2"/>
    </xf>
    <xf numFmtId="0" fontId="23" fillId="0" borderId="0" xfId="0" applyFont="1" applyFill="1" applyBorder="1"/>
    <xf numFmtId="0" fontId="23" fillId="0" borderId="0" xfId="0" applyFont="1" applyFill="1"/>
    <xf numFmtId="0" fontId="19" fillId="0" borderId="0" xfId="0" applyFont="1" applyFill="1" applyAlignment="1">
      <alignment horizontal="left"/>
    </xf>
    <xf numFmtId="166" fontId="19" fillId="0" borderId="0" xfId="0" applyNumberFormat="1" applyFont="1" applyFill="1" applyAlignment="1">
      <alignment horizontal="right"/>
    </xf>
    <xf numFmtId="166" fontId="19" fillId="0" borderId="0" xfId="0" applyNumberFormat="1" applyFont="1" applyFill="1"/>
    <xf numFmtId="0" fontId="19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 readingOrder="2"/>
    </xf>
    <xf numFmtId="1" fontId="21" fillId="0" borderId="8" xfId="0" applyNumberFormat="1" applyFont="1" applyFill="1" applyBorder="1" applyAlignment="1">
      <alignment horizontal="center"/>
    </xf>
    <xf numFmtId="1" fontId="21" fillId="0" borderId="9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24" fillId="0" borderId="0" xfId="0" applyFont="1" applyFill="1" applyAlignment="1">
      <alignment horizontal="centerContinuous"/>
    </xf>
    <xf numFmtId="164" fontId="25" fillId="0" borderId="0" xfId="0" applyNumberFormat="1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Border="1"/>
    <xf numFmtId="166" fontId="24" fillId="0" borderId="0" xfId="2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0" xfId="0" applyFont="1" applyFill="1" applyBorder="1" applyAlignment="1"/>
    <xf numFmtId="0" fontId="25" fillId="0" borderId="0" xfId="0" applyFont="1" applyFill="1" applyAlignment="1"/>
    <xf numFmtId="164" fontId="24" fillId="0" borderId="0" xfId="0" applyNumberFormat="1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Continuous"/>
    </xf>
    <xf numFmtId="164" fontId="27" fillId="0" borderId="0" xfId="0" applyNumberFormat="1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/>
    <xf numFmtId="0" fontId="27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Continuous"/>
    </xf>
    <xf numFmtId="164" fontId="26" fillId="0" borderId="0" xfId="0" applyNumberFormat="1" applyFont="1" applyFill="1" applyAlignment="1">
      <alignment horizontal="centerContinuous"/>
    </xf>
    <xf numFmtId="164" fontId="26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H118"/>
  <sheetViews>
    <sheetView zoomScale="115" zoomScaleNormal="115" zoomScaleSheetLayoutView="75" workbookViewId="0">
      <selection activeCell="G10" sqref="G10"/>
    </sheetView>
  </sheetViews>
  <sheetFormatPr defaultColWidth="9.140625" defaultRowHeight="12.75" x14ac:dyDescent="0.2"/>
  <cols>
    <col min="1" max="1" width="33.85546875" style="116" customWidth="1"/>
    <col min="2" max="2" width="9" style="235" customWidth="1"/>
    <col min="3" max="6" width="9.140625" style="235"/>
    <col min="7" max="11" width="9.28515625" style="235" customWidth="1"/>
    <col min="12" max="12" width="36.7109375" style="240" customWidth="1"/>
    <col min="13" max="69" width="9.140625" style="234"/>
    <col min="70" max="16384" width="9.140625" style="235"/>
  </cols>
  <sheetData>
    <row r="1" spans="1:69" s="393" customFormat="1" ht="15" x14ac:dyDescent="0.25">
      <c r="A1" s="388" t="s">
        <v>346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  <c r="M1" s="391"/>
      <c r="N1" s="391"/>
      <c r="O1" s="392"/>
      <c r="P1" s="392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</row>
    <row r="2" spans="1:69" s="407" customFormat="1" ht="15" x14ac:dyDescent="0.25">
      <c r="A2" s="403" t="s">
        <v>345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</row>
    <row r="3" spans="1:69" s="395" customFormat="1" ht="14.25" x14ac:dyDescent="0.2">
      <c r="A3" s="408" t="s">
        <v>304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4"/>
      <c r="BO3" s="394"/>
      <c r="BP3" s="394"/>
      <c r="BQ3" s="394"/>
    </row>
    <row r="4" spans="1:69" ht="20.2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224</v>
      </c>
      <c r="H4" s="399"/>
      <c r="I4" s="399"/>
      <c r="J4" s="399"/>
      <c r="K4" s="399"/>
      <c r="L4" s="9" t="s">
        <v>3</v>
      </c>
    </row>
    <row r="5" spans="1:69" s="101" customFormat="1" ht="15.75" customHeight="1" thickBot="1" x14ac:dyDescent="0.25">
      <c r="A5" s="192"/>
      <c r="B5" s="222">
        <v>2011</v>
      </c>
      <c r="C5" s="222">
        <v>2012</v>
      </c>
      <c r="D5" s="222">
        <v>2013</v>
      </c>
      <c r="E5" s="222">
        <v>2014</v>
      </c>
      <c r="F5" s="222">
        <v>2015</v>
      </c>
      <c r="G5" s="269">
        <v>2011</v>
      </c>
      <c r="H5" s="222">
        <v>2012</v>
      </c>
      <c r="I5" s="255">
        <v>2013</v>
      </c>
      <c r="J5" s="222">
        <v>2014</v>
      </c>
      <c r="K5" s="263">
        <v>2015</v>
      </c>
      <c r="L5" s="193" t="s">
        <v>4</v>
      </c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</row>
    <row r="6" spans="1:69" s="101" customFormat="1" ht="19.5" customHeight="1" thickBot="1" x14ac:dyDescent="0.25">
      <c r="A6" s="194" t="s">
        <v>5</v>
      </c>
      <c r="B6" s="15">
        <v>17573.195449202653</v>
      </c>
      <c r="C6" s="15">
        <v>19822.245271621541</v>
      </c>
      <c r="D6" s="15">
        <v>18584.028479470198</v>
      </c>
      <c r="E6" s="15">
        <v>20044.155456953649</v>
      </c>
      <c r="F6" s="15">
        <v>16378.566251494341</v>
      </c>
      <c r="G6" s="120">
        <v>22416.660890942607</v>
      </c>
      <c r="H6" s="15">
        <v>21928.224591120037</v>
      </c>
      <c r="I6" s="15">
        <v>25500.134861965944</v>
      </c>
      <c r="J6" s="15">
        <v>23404.606317703092</v>
      </c>
      <c r="K6" s="130">
        <v>16474.586964301438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</row>
    <row r="7" spans="1:69" ht="19.5" customHeight="1" thickBot="1" x14ac:dyDescent="0.25">
      <c r="A7" s="17" t="s">
        <v>7</v>
      </c>
      <c r="B7" s="18">
        <v>4144.6862483019859</v>
      </c>
      <c r="C7" s="18">
        <v>4504.0713130000004</v>
      </c>
      <c r="D7" s="18">
        <v>4187.8030198675406</v>
      </c>
      <c r="E7" s="18">
        <v>5315.4966966887423</v>
      </c>
      <c r="F7" s="19">
        <v>5563.5976921103929</v>
      </c>
      <c r="G7" s="258">
        <v>1009.917489927012</v>
      </c>
      <c r="H7" s="19">
        <v>1032.1450053191488</v>
      </c>
      <c r="I7" s="19">
        <v>1552.4123772510745</v>
      </c>
      <c r="J7" s="19">
        <v>1449.3683933398154</v>
      </c>
      <c r="K7" s="131">
        <v>1060.1261794573245</v>
      </c>
      <c r="L7" s="37" t="s">
        <v>8</v>
      </c>
    </row>
    <row r="8" spans="1:69" ht="20.100000000000001" customHeight="1" x14ac:dyDescent="0.2">
      <c r="A8" s="86" t="s">
        <v>9</v>
      </c>
      <c r="B8" s="22">
        <v>5977.912247843713</v>
      </c>
      <c r="C8" s="22">
        <v>6383.1108459999996</v>
      </c>
      <c r="D8" s="22">
        <v>5906.7925695364302</v>
      </c>
      <c r="E8" s="22">
        <v>7229.9665668874213</v>
      </c>
      <c r="F8" s="132">
        <v>6836.0667673868693</v>
      </c>
      <c r="G8" s="22">
        <v>5943.3741283491818</v>
      </c>
      <c r="H8" s="22">
        <v>5687.0039734042575</v>
      </c>
      <c r="I8" s="22">
        <v>8713.4326304442002</v>
      </c>
      <c r="J8" s="22">
        <v>7503.4160094502131</v>
      </c>
      <c r="K8" s="132">
        <v>7692.8544113811804</v>
      </c>
      <c r="L8" s="196" t="s">
        <v>10</v>
      </c>
      <c r="Q8" s="387"/>
    </row>
    <row r="9" spans="1:69" ht="23.25" customHeight="1" x14ac:dyDescent="0.2">
      <c r="A9" s="86" t="s">
        <v>319</v>
      </c>
      <c r="B9" s="22">
        <v>7439.7350993377486</v>
      </c>
      <c r="C9" s="22">
        <v>8930.8771816215394</v>
      </c>
      <c r="D9" s="22">
        <v>8452.4768211920527</v>
      </c>
      <c r="E9" s="22">
        <v>7410.4900662251666</v>
      </c>
      <c r="F9" s="132">
        <v>3933.894311</v>
      </c>
      <c r="G9" s="22">
        <v>15429.139072847684</v>
      </c>
      <c r="H9" s="22">
        <v>15193.988548566846</v>
      </c>
      <c r="I9" s="22">
        <v>15231.231788079471</v>
      </c>
      <c r="J9" s="22">
        <v>14443.390728476821</v>
      </c>
      <c r="K9" s="132">
        <v>7708.3251</v>
      </c>
      <c r="L9" s="196" t="s">
        <v>258</v>
      </c>
    </row>
    <row r="10" spans="1:69" ht="20.100000000000001" customHeight="1" thickBot="1" x14ac:dyDescent="0.25">
      <c r="A10" s="197" t="s">
        <v>250</v>
      </c>
      <c r="B10" s="18">
        <v>10.861853719205298</v>
      </c>
      <c r="C10" s="18">
        <v>4.1859310000000001</v>
      </c>
      <c r="D10" s="18">
        <v>36.95606887417221</v>
      </c>
      <c r="E10" s="18">
        <v>88.2021271523179</v>
      </c>
      <c r="F10" s="131">
        <v>45.007480997079419</v>
      </c>
      <c r="G10" s="18">
        <v>34.230199818728508</v>
      </c>
      <c r="H10" s="18">
        <v>15.087063829787235</v>
      </c>
      <c r="I10" s="18">
        <v>3.0580661911973519</v>
      </c>
      <c r="J10" s="18">
        <v>8.4311864362437134</v>
      </c>
      <c r="K10" s="131">
        <v>13.281273462935099</v>
      </c>
      <c r="L10" s="198" t="s">
        <v>259</v>
      </c>
    </row>
    <row r="11" spans="1:69" s="101" customFormat="1" ht="13.5" thickBot="1" x14ac:dyDescent="0.25">
      <c r="A11" s="192" t="s">
        <v>11</v>
      </c>
      <c r="B11" s="27">
        <v>2346.4538099072843</v>
      </c>
      <c r="C11" s="27">
        <v>2280.0692570000001</v>
      </c>
      <c r="D11" s="27">
        <v>2149.8447947019836</v>
      </c>
      <c r="E11" s="27">
        <v>2569.3642596026489</v>
      </c>
      <c r="F11" s="133">
        <v>2486.5986288476024</v>
      </c>
      <c r="G11" s="27">
        <v>549.45156938431785</v>
      </c>
      <c r="H11" s="27">
        <v>375.7352127659575</v>
      </c>
      <c r="I11" s="27">
        <v>434.55714163846733</v>
      </c>
      <c r="J11" s="27">
        <v>373.77851607581186</v>
      </c>
      <c r="K11" s="133">
        <v>339.46000076705741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</row>
    <row r="12" spans="1:69" ht="18" customHeight="1" thickBot="1" x14ac:dyDescent="0.25">
      <c r="A12" s="200" t="s">
        <v>251</v>
      </c>
      <c r="B12" s="30">
        <v>2082.0026112317873</v>
      </c>
      <c r="C12" s="30">
        <v>2111.579585</v>
      </c>
      <c r="D12" s="30">
        <v>2020.6539152317846</v>
      </c>
      <c r="E12" s="30">
        <v>2383.4163364238411</v>
      </c>
      <c r="F12" s="64">
        <v>2309.8435203263261</v>
      </c>
      <c r="G12" s="31">
        <v>514.62073218237083</v>
      </c>
      <c r="H12" s="31">
        <v>362.36200531914898</v>
      </c>
      <c r="I12" s="31">
        <v>414.65655185917461</v>
      </c>
      <c r="J12" s="31">
        <v>350.77595022409531</v>
      </c>
      <c r="K12" s="134">
        <v>290.40381371282911</v>
      </c>
      <c r="L12" s="201" t="s">
        <v>260</v>
      </c>
    </row>
    <row r="13" spans="1:69" ht="15.75" customHeight="1" x14ac:dyDescent="0.2">
      <c r="A13" s="33" t="s">
        <v>13</v>
      </c>
      <c r="B13" s="22">
        <v>2030.7764537668868</v>
      </c>
      <c r="C13" s="22">
        <v>1988.6051629999999</v>
      </c>
      <c r="D13" s="22">
        <v>1847.929329801321</v>
      </c>
      <c r="E13" s="19">
        <v>2262.6653059602645</v>
      </c>
      <c r="F13" s="150">
        <v>2203.370584958559</v>
      </c>
      <c r="G13" s="34">
        <v>500.4334918047814</v>
      </c>
      <c r="H13" s="34">
        <v>321.89641489361702</v>
      </c>
      <c r="I13" s="34">
        <v>387.69355279672425</v>
      </c>
      <c r="J13" s="34">
        <v>331.39590600039725</v>
      </c>
      <c r="K13" s="135">
        <v>298.59977886556868</v>
      </c>
      <c r="L13" s="35" t="s">
        <v>14</v>
      </c>
    </row>
    <row r="14" spans="1:69" ht="15.75" customHeight="1" x14ac:dyDescent="0.2">
      <c r="A14" s="202" t="s">
        <v>15</v>
      </c>
      <c r="B14" s="18">
        <v>1903.6164965430455</v>
      </c>
      <c r="C14" s="18">
        <v>1866.364329</v>
      </c>
      <c r="D14" s="18">
        <v>1748.8144185430428</v>
      </c>
      <c r="E14" s="18">
        <v>2096.8806278145694</v>
      </c>
      <c r="F14" s="131">
        <v>2041.6748878384872</v>
      </c>
      <c r="G14" s="18">
        <v>490.68494590422512</v>
      </c>
      <c r="H14" s="18">
        <v>319.97343085106382</v>
      </c>
      <c r="I14" s="18">
        <v>382.56056052047791</v>
      </c>
      <c r="J14" s="18">
        <v>323.92933453852709</v>
      </c>
      <c r="K14" s="131">
        <v>259.02360046734037</v>
      </c>
      <c r="L14" s="37" t="s">
        <v>16</v>
      </c>
    </row>
    <row r="15" spans="1:69" x14ac:dyDescent="0.2">
      <c r="A15" s="41" t="s">
        <v>17</v>
      </c>
      <c r="B15" s="39">
        <v>23.014407984105929</v>
      </c>
      <c r="C15" s="39">
        <v>33.891869999999997</v>
      </c>
      <c r="D15" s="39">
        <v>24.842301986754958</v>
      </c>
      <c r="E15" s="39">
        <v>32.695581456953647</v>
      </c>
      <c r="F15" s="136">
        <v>36.436583982751245</v>
      </c>
      <c r="G15" s="39">
        <v>0.11700662251655629</v>
      </c>
      <c r="H15" s="7">
        <v>2.8369468085106382</v>
      </c>
      <c r="I15" s="7">
        <v>2.2149707510331127</v>
      </c>
      <c r="J15" s="39">
        <v>12.774937182972183</v>
      </c>
      <c r="K15" s="136">
        <v>22.819134178704626</v>
      </c>
      <c r="L15" s="42" t="s">
        <v>18</v>
      </c>
    </row>
    <row r="16" spans="1:69" x14ac:dyDescent="0.2">
      <c r="A16" s="41" t="s">
        <v>19</v>
      </c>
      <c r="B16" s="39">
        <v>59.814541112582809</v>
      </c>
      <c r="C16" s="39">
        <v>52.428398000000001</v>
      </c>
      <c r="D16" s="39">
        <v>57.63865165562914</v>
      </c>
      <c r="E16" s="39">
        <v>63.820966887417185</v>
      </c>
      <c r="F16" s="136">
        <v>63.570671606274402</v>
      </c>
      <c r="G16" s="39">
        <v>3.6191319019337747</v>
      </c>
      <c r="H16" s="39">
        <v>3.6945505319148935</v>
      </c>
      <c r="I16" s="39">
        <v>6.428508474021192</v>
      </c>
      <c r="J16" s="39">
        <v>32.791459398235766</v>
      </c>
      <c r="K16" s="136">
        <v>8.2606690951788089</v>
      </c>
      <c r="L16" s="42" t="s">
        <v>20</v>
      </c>
    </row>
    <row r="17" spans="1:12" x14ac:dyDescent="0.2">
      <c r="A17" s="41" t="s">
        <v>21</v>
      </c>
      <c r="B17" s="39">
        <v>27.923521154966931</v>
      </c>
      <c r="C17" s="39">
        <v>27.684861000000001</v>
      </c>
      <c r="D17" s="39">
        <v>22.493867549668863</v>
      </c>
      <c r="E17" s="39">
        <v>30.488545695364241</v>
      </c>
      <c r="F17" s="136">
        <v>27.035180212808928</v>
      </c>
      <c r="G17" s="39">
        <v>6.1761286357615903</v>
      </c>
      <c r="H17" s="39">
        <v>11.942936170212764</v>
      </c>
      <c r="I17" s="39">
        <v>26.260690940988084</v>
      </c>
      <c r="J17" s="39">
        <v>2.330439390145695</v>
      </c>
      <c r="K17" s="136">
        <v>2.2953946340370868</v>
      </c>
      <c r="L17" s="42" t="s">
        <v>22</v>
      </c>
    </row>
    <row r="18" spans="1:12" x14ac:dyDescent="0.2">
      <c r="A18" s="41" t="s">
        <v>23</v>
      </c>
      <c r="B18" s="39">
        <v>11.92398773245033</v>
      </c>
      <c r="C18" s="39">
        <v>10.394513999999999</v>
      </c>
      <c r="D18" s="39">
        <v>9.1275867549668792</v>
      </c>
      <c r="E18" s="39">
        <v>17.534707284768206</v>
      </c>
      <c r="F18" s="136">
        <v>13.971548949019411</v>
      </c>
      <c r="G18" s="39">
        <v>10.314333356291389</v>
      </c>
      <c r="H18" s="39">
        <v>5.1726010638297879</v>
      </c>
      <c r="I18" s="39">
        <v>1.8223797595841063</v>
      </c>
      <c r="J18" s="39">
        <v>1.2163533646357616</v>
      </c>
      <c r="K18" s="136">
        <v>0.82895114577483431</v>
      </c>
      <c r="L18" s="42" t="s">
        <v>24</v>
      </c>
    </row>
    <row r="19" spans="1:12" x14ac:dyDescent="0.2">
      <c r="A19" s="41" t="s">
        <v>25</v>
      </c>
      <c r="B19" s="39">
        <v>240.86232912582778</v>
      </c>
      <c r="C19" s="39">
        <v>179.78806800000001</v>
      </c>
      <c r="D19" s="39">
        <v>222.13243973509847</v>
      </c>
      <c r="E19" s="39">
        <v>255.16328211920475</v>
      </c>
      <c r="F19" s="136">
        <v>237.52548149324551</v>
      </c>
      <c r="G19" s="39">
        <v>42.011039570834441</v>
      </c>
      <c r="H19" s="39">
        <v>22.039135638297875</v>
      </c>
      <c r="I19" s="39">
        <v>30.628533895806623</v>
      </c>
      <c r="J19" s="39">
        <v>23.344722784778817</v>
      </c>
      <c r="K19" s="136">
        <v>23.147380304760791</v>
      </c>
      <c r="L19" s="42" t="s">
        <v>26</v>
      </c>
    </row>
    <row r="20" spans="1:12" x14ac:dyDescent="0.2">
      <c r="A20" s="41" t="s">
        <v>27</v>
      </c>
      <c r="B20" s="39">
        <v>497.96168927946985</v>
      </c>
      <c r="C20" s="39">
        <v>559.26119600000004</v>
      </c>
      <c r="D20" s="39">
        <v>507.95808741721783</v>
      </c>
      <c r="E20" s="39">
        <v>580.04485562913931</v>
      </c>
      <c r="F20" s="136">
        <v>544.13819858811746</v>
      </c>
      <c r="G20" s="39">
        <v>45.647262850543029</v>
      </c>
      <c r="H20" s="39">
        <v>24.610098404255336</v>
      </c>
      <c r="I20" s="39">
        <v>21.762650990773501</v>
      </c>
      <c r="J20" s="39">
        <v>27.700737193970852</v>
      </c>
      <c r="K20" s="136">
        <v>22.899166914394183</v>
      </c>
      <c r="L20" s="42" t="s">
        <v>320</v>
      </c>
    </row>
    <row r="21" spans="1:12" x14ac:dyDescent="0.2">
      <c r="A21" s="41" t="s">
        <v>28</v>
      </c>
      <c r="B21" s="39">
        <v>5.6183432052980162</v>
      </c>
      <c r="C21" s="39">
        <v>11.025893999999999</v>
      </c>
      <c r="D21" s="39">
        <v>10.454829139072832</v>
      </c>
      <c r="E21" s="39">
        <v>11.455313907284784</v>
      </c>
      <c r="F21" s="136">
        <v>8.1122591446169334</v>
      </c>
      <c r="G21" s="39">
        <v>0.43134598675496688</v>
      </c>
      <c r="H21" s="39">
        <v>1.2505345744680851</v>
      </c>
      <c r="I21" s="39">
        <v>2.1115847062039728</v>
      </c>
      <c r="J21" s="39">
        <v>0.15047915676821189</v>
      </c>
      <c r="K21" s="136">
        <v>0.13772341425165566</v>
      </c>
      <c r="L21" s="42" t="s">
        <v>29</v>
      </c>
    </row>
    <row r="22" spans="1:12" x14ac:dyDescent="0.2">
      <c r="A22" s="41" t="s">
        <v>30</v>
      </c>
      <c r="B22" s="39">
        <v>68.455926365562959</v>
      </c>
      <c r="C22" s="39">
        <v>53.097177000000002</v>
      </c>
      <c r="D22" s="39">
        <v>44.70924503311258</v>
      </c>
      <c r="E22" s="39">
        <v>57.088188079470214</v>
      </c>
      <c r="F22" s="136">
        <v>61.459999251845517</v>
      </c>
      <c r="G22" s="39">
        <v>0.17442913907284771</v>
      </c>
      <c r="H22" s="39">
        <v>0.16091755319148937</v>
      </c>
      <c r="I22" s="39">
        <v>0.19280185430463578</v>
      </c>
      <c r="J22" s="39">
        <v>0.40712275178807944</v>
      </c>
      <c r="K22" s="136">
        <v>0.84145174797880784</v>
      </c>
      <c r="L22" s="42" t="s">
        <v>31</v>
      </c>
    </row>
    <row r="23" spans="1:12" x14ac:dyDescent="0.2">
      <c r="A23" s="41" t="s">
        <v>32</v>
      </c>
      <c r="B23" s="39">
        <v>311.88977026490051</v>
      </c>
      <c r="C23" s="39">
        <v>321.74000999999998</v>
      </c>
      <c r="D23" s="39">
        <v>293.39455629138945</v>
      </c>
      <c r="E23" s="39">
        <v>343.91276556291342</v>
      </c>
      <c r="F23" s="136">
        <v>318.84260858647724</v>
      </c>
      <c r="G23" s="39">
        <v>158.25877402598672</v>
      </c>
      <c r="H23" s="39">
        <v>43.48717021276596</v>
      </c>
      <c r="I23" s="39">
        <v>113.96122586730597</v>
      </c>
      <c r="J23" s="39">
        <v>75.619162669107268</v>
      </c>
      <c r="K23" s="136">
        <v>44.114518410531375</v>
      </c>
      <c r="L23" s="42" t="s">
        <v>321</v>
      </c>
    </row>
    <row r="24" spans="1:12" x14ac:dyDescent="0.2">
      <c r="A24" s="41" t="s">
        <v>33</v>
      </c>
      <c r="B24" s="39">
        <v>1.214065059602649</v>
      </c>
      <c r="C24" s="39">
        <v>2.8347229999999999</v>
      </c>
      <c r="D24" s="39">
        <v>2.5877536423841057</v>
      </c>
      <c r="E24" s="39">
        <v>1.1002701986754964</v>
      </c>
      <c r="F24" s="136">
        <v>1.9424779824429144</v>
      </c>
      <c r="G24" s="39">
        <v>7.6569536423841053E-2</v>
      </c>
      <c r="H24" s="39">
        <v>0.72068617021276593</v>
      </c>
      <c r="I24" s="39">
        <v>0.77885650860927147</v>
      </c>
      <c r="J24" s="39" t="s">
        <v>293</v>
      </c>
      <c r="K24" s="136" t="s">
        <v>293</v>
      </c>
      <c r="L24" s="42" t="s">
        <v>34</v>
      </c>
    </row>
    <row r="25" spans="1:12" x14ac:dyDescent="0.2">
      <c r="A25" s="41" t="s">
        <v>35</v>
      </c>
      <c r="B25" s="39">
        <v>131.67279767947028</v>
      </c>
      <c r="C25" s="39">
        <v>100.73056099999999</v>
      </c>
      <c r="D25" s="39">
        <v>101.82181721854289</v>
      </c>
      <c r="E25" s="39">
        <v>136.77082119205298</v>
      </c>
      <c r="F25" s="136">
        <v>125.64271733079107</v>
      </c>
      <c r="G25" s="39">
        <v>141.27867336333776</v>
      </c>
      <c r="H25" s="39">
        <v>155.34561170212766</v>
      </c>
      <c r="I25" s="39">
        <v>109.91485599758253</v>
      </c>
      <c r="J25" s="39">
        <v>93.873869743388056</v>
      </c>
      <c r="K25" s="136">
        <v>77.953846009778019</v>
      </c>
      <c r="L25" s="42" t="s">
        <v>36</v>
      </c>
    </row>
    <row r="26" spans="1:12" x14ac:dyDescent="0.2">
      <c r="A26" s="41" t="s">
        <v>37</v>
      </c>
      <c r="B26" s="39">
        <v>9.6576347205298081</v>
      </c>
      <c r="C26" s="39">
        <v>8.8704640000000001</v>
      </c>
      <c r="D26" s="39">
        <v>8.5420370860927211</v>
      </c>
      <c r="E26" s="39">
        <v>16.427750993377483</v>
      </c>
      <c r="F26" s="136">
        <v>16.526538672412926</v>
      </c>
      <c r="G26" s="39">
        <v>4.0552295332980135</v>
      </c>
      <c r="H26" s="39" t="s">
        <v>293</v>
      </c>
      <c r="I26" s="39">
        <v>6.9413355992874166</v>
      </c>
      <c r="J26" s="39" t="s">
        <v>293</v>
      </c>
      <c r="K26" s="136">
        <v>0.73757977576423828</v>
      </c>
      <c r="L26" s="42" t="s">
        <v>38</v>
      </c>
    </row>
    <row r="27" spans="1:12" x14ac:dyDescent="0.2">
      <c r="A27" s="41" t="s">
        <v>39</v>
      </c>
      <c r="B27" s="39">
        <v>174.05018745165563</v>
      </c>
      <c r="C27" s="39">
        <v>129.520309</v>
      </c>
      <c r="D27" s="39">
        <v>92.620050331125739</v>
      </c>
      <c r="E27" s="39">
        <v>97.919086092714991</v>
      </c>
      <c r="F27" s="136">
        <v>134.57879712131634</v>
      </c>
      <c r="G27" s="39">
        <v>32.55840786512583</v>
      </c>
      <c r="H27" s="39">
        <v>5.324305851063829</v>
      </c>
      <c r="I27" s="39">
        <v>17.737125266373507</v>
      </c>
      <c r="J27" s="39">
        <v>10.515173880545701</v>
      </c>
      <c r="K27" s="136">
        <v>23.688679912649</v>
      </c>
      <c r="L27" s="42" t="s">
        <v>196</v>
      </c>
    </row>
    <row r="28" spans="1:12" x14ac:dyDescent="0.2">
      <c r="A28" s="41" t="s">
        <v>40</v>
      </c>
      <c r="B28" s="39">
        <v>32.139520529801331</v>
      </c>
      <c r="C28" s="39">
        <v>33.855206000000003</v>
      </c>
      <c r="D28" s="39">
        <v>39.446421192053002</v>
      </c>
      <c r="E28" s="39">
        <v>112.76040529801334</v>
      </c>
      <c r="F28" s="136">
        <v>31.709339867990639</v>
      </c>
      <c r="G28" s="39">
        <v>4.6093979403443699</v>
      </c>
      <c r="H28" s="39">
        <v>12.723050531914893</v>
      </c>
      <c r="I28" s="39">
        <v>5.0003783527417216</v>
      </c>
      <c r="J28" s="39">
        <v>1.1568527426225166</v>
      </c>
      <c r="K28" s="136">
        <v>0.78932851520264902</v>
      </c>
      <c r="L28" s="42" t="s">
        <v>41</v>
      </c>
    </row>
    <row r="29" spans="1:12" ht="25.5" x14ac:dyDescent="0.2">
      <c r="A29" s="203" t="s">
        <v>229</v>
      </c>
      <c r="B29" s="39">
        <v>307.41777487682066</v>
      </c>
      <c r="C29" s="39">
        <v>341.24107800000002</v>
      </c>
      <c r="D29" s="39">
        <v>311.04477350993346</v>
      </c>
      <c r="E29" s="39">
        <v>339.69808741721943</v>
      </c>
      <c r="F29" s="136">
        <v>420.18248504837652</v>
      </c>
      <c r="G29" s="39">
        <v>41.357215575999994</v>
      </c>
      <c r="H29" s="39">
        <v>30.650460106382994</v>
      </c>
      <c r="I29" s="39">
        <v>36.804661555862282</v>
      </c>
      <c r="J29" s="39">
        <v>41.992901578852972</v>
      </c>
      <c r="K29" s="136">
        <v>30.509776408334297</v>
      </c>
      <c r="L29" s="204" t="s">
        <v>228</v>
      </c>
    </row>
    <row r="30" spans="1:12" x14ac:dyDescent="0.2">
      <c r="A30" s="197" t="s">
        <v>43</v>
      </c>
      <c r="B30" s="18">
        <v>127.1599572238411</v>
      </c>
      <c r="C30" s="18">
        <v>122.24083400000001</v>
      </c>
      <c r="D30" s="18">
        <v>99.114911258278099</v>
      </c>
      <c r="E30" s="18">
        <v>165.78467814569532</v>
      </c>
      <c r="F30" s="131">
        <v>161.69569712007203</v>
      </c>
      <c r="G30" s="18">
        <v>9.7485459005562891</v>
      </c>
      <c r="H30" s="18">
        <v>1.922984042553191</v>
      </c>
      <c r="I30" s="18">
        <v>5.132992276246358</v>
      </c>
      <c r="J30" s="18">
        <v>7.4665714618701982</v>
      </c>
      <c r="K30" s="131">
        <v>39.576178398228343</v>
      </c>
      <c r="L30" s="198" t="s">
        <v>44</v>
      </c>
    </row>
    <row r="31" spans="1:12" x14ac:dyDescent="0.2">
      <c r="A31" s="41" t="s">
        <v>65</v>
      </c>
      <c r="B31" s="39">
        <v>1.7654414834437087</v>
      </c>
      <c r="C31" s="39">
        <v>2.9791409999999998</v>
      </c>
      <c r="D31" s="39">
        <v>2.5977033112582788</v>
      </c>
      <c r="E31" s="39">
        <v>4.7883099337748369</v>
      </c>
      <c r="F31" s="136">
        <v>5.1589396731030526</v>
      </c>
      <c r="G31" s="39" t="s">
        <v>293</v>
      </c>
      <c r="H31" s="39">
        <v>0.2184468085106383</v>
      </c>
      <c r="I31" s="39" t="s">
        <v>293</v>
      </c>
      <c r="J31" s="39" t="s">
        <v>293</v>
      </c>
      <c r="K31" s="136" t="s">
        <v>293</v>
      </c>
      <c r="L31" s="42" t="s">
        <v>66</v>
      </c>
    </row>
    <row r="32" spans="1:12" x14ac:dyDescent="0.2">
      <c r="A32" s="41" t="s">
        <v>45</v>
      </c>
      <c r="B32" s="47">
        <v>4.4824133298013251</v>
      </c>
      <c r="C32" s="47">
        <v>2.7596880000000001</v>
      </c>
      <c r="D32" s="47">
        <v>4.4859072847682118</v>
      </c>
      <c r="E32" s="47">
        <v>6.3038966887417205</v>
      </c>
      <c r="F32" s="137">
        <v>5.055751216382304</v>
      </c>
      <c r="G32" s="47">
        <v>0.37156895311258281</v>
      </c>
      <c r="H32" s="47">
        <v>0.57080319148936143</v>
      </c>
      <c r="I32" s="47">
        <v>0.82294455672052969</v>
      </c>
      <c r="J32" s="47">
        <v>0.85467914045033122</v>
      </c>
      <c r="K32" s="137">
        <v>27.433088482331126</v>
      </c>
      <c r="L32" s="42" t="s">
        <v>46</v>
      </c>
    </row>
    <row r="33" spans="1:69" x14ac:dyDescent="0.2">
      <c r="A33" s="41" t="s">
        <v>47</v>
      </c>
      <c r="B33" s="39">
        <v>14.016608927152323</v>
      </c>
      <c r="C33" s="39">
        <v>17.200582000000001</v>
      </c>
      <c r="D33" s="39">
        <v>14.447851655629131</v>
      </c>
      <c r="E33" s="39">
        <v>26.877459602649022</v>
      </c>
      <c r="F33" s="136">
        <v>28.374729961555357</v>
      </c>
      <c r="G33" s="39">
        <v>7.0151311258278133</v>
      </c>
      <c r="H33" s="39" t="s">
        <v>293</v>
      </c>
      <c r="I33" s="39" t="s">
        <v>293</v>
      </c>
      <c r="J33" s="39">
        <v>0.11602857298543047</v>
      </c>
      <c r="K33" s="136">
        <v>0.30354547970119206</v>
      </c>
      <c r="L33" s="42" t="s">
        <v>48</v>
      </c>
    </row>
    <row r="34" spans="1:69" x14ac:dyDescent="0.2">
      <c r="A34" s="41" t="s">
        <v>49</v>
      </c>
      <c r="B34" s="39">
        <v>55.305435422516574</v>
      </c>
      <c r="C34" s="39">
        <v>31.978137</v>
      </c>
      <c r="D34" s="39">
        <v>15.216588079470188</v>
      </c>
      <c r="E34" s="39">
        <v>12.675117880794694</v>
      </c>
      <c r="F34" s="136">
        <v>33.255000758498973</v>
      </c>
      <c r="G34" s="39">
        <v>0.4618569536423841</v>
      </c>
      <c r="H34" s="39">
        <v>5.6276595744680843E-2</v>
      </c>
      <c r="I34" s="39">
        <v>8.8044495634437073E-2</v>
      </c>
      <c r="J34" s="39" t="s">
        <v>293</v>
      </c>
      <c r="K34" s="136" t="s">
        <v>293</v>
      </c>
      <c r="L34" s="42" t="s">
        <v>50</v>
      </c>
    </row>
    <row r="35" spans="1:69" x14ac:dyDescent="0.2">
      <c r="A35" s="41" t="s">
        <v>51</v>
      </c>
      <c r="B35" s="39">
        <v>25.857632066225175</v>
      </c>
      <c r="C35" s="39">
        <v>35.117933999999998</v>
      </c>
      <c r="D35" s="39">
        <v>27.353125827814566</v>
      </c>
      <c r="E35" s="39">
        <v>42.565319205297975</v>
      </c>
      <c r="F35" s="136">
        <v>49.275428940317973</v>
      </c>
      <c r="G35" s="39">
        <v>0.2630938235761589</v>
      </c>
      <c r="H35" s="39">
        <v>0.60105053191489366</v>
      </c>
      <c r="I35" s="39">
        <v>3.0112748928185433</v>
      </c>
      <c r="J35" s="39">
        <v>3.2068175104291394</v>
      </c>
      <c r="K35" s="136">
        <v>2.7428048544556294</v>
      </c>
      <c r="L35" s="42" t="s">
        <v>52</v>
      </c>
    </row>
    <row r="36" spans="1:69" x14ac:dyDescent="0.2">
      <c r="A36" s="41" t="s">
        <v>69</v>
      </c>
      <c r="B36" s="39">
        <v>10.871339260927154</v>
      </c>
      <c r="C36" s="39">
        <v>8.5547160000000009</v>
      </c>
      <c r="D36" s="39">
        <v>10.029536423841055</v>
      </c>
      <c r="E36" s="39">
        <v>33.747157615894032</v>
      </c>
      <c r="F36" s="136">
        <v>12.274277996629209</v>
      </c>
      <c r="G36" s="39">
        <v>0.43916949605298006</v>
      </c>
      <c r="H36" s="39">
        <v>0.27163829787234045</v>
      </c>
      <c r="I36" s="39">
        <v>0.66886538405298024</v>
      </c>
      <c r="J36" s="39">
        <v>1.3955328858278147</v>
      </c>
      <c r="K36" s="136">
        <v>5.3877018583099341</v>
      </c>
      <c r="L36" s="42" t="s">
        <v>70</v>
      </c>
    </row>
    <row r="37" spans="1:69" x14ac:dyDescent="0.2">
      <c r="A37" s="41" t="s">
        <v>53</v>
      </c>
      <c r="B37" s="39">
        <v>10.274096365562915</v>
      </c>
      <c r="C37" s="39">
        <v>14.256399</v>
      </c>
      <c r="D37" s="39">
        <v>14.302593377483426</v>
      </c>
      <c r="E37" s="39">
        <v>13.719046357615888</v>
      </c>
      <c r="F37" s="136">
        <v>15.647619638722567</v>
      </c>
      <c r="G37" s="39" t="s">
        <v>293</v>
      </c>
      <c r="H37" s="39" t="s">
        <v>293</v>
      </c>
      <c r="I37" s="39" t="s">
        <v>293</v>
      </c>
      <c r="J37" s="39" t="s">
        <v>293</v>
      </c>
      <c r="K37" s="136" t="s">
        <v>293</v>
      </c>
      <c r="L37" s="42" t="s">
        <v>54</v>
      </c>
    </row>
    <row r="38" spans="1:69" x14ac:dyDescent="0.2">
      <c r="A38" s="41" t="s">
        <v>55</v>
      </c>
      <c r="B38" s="39">
        <v>4.5869903682119197</v>
      </c>
      <c r="C38" s="39">
        <v>9.3942370000000004</v>
      </c>
      <c r="D38" s="39">
        <v>10.681605298013244</v>
      </c>
      <c r="E38" s="39">
        <v>25.108370860927156</v>
      </c>
      <c r="F38" s="136">
        <v>12.653948934862617</v>
      </c>
      <c r="G38" s="39">
        <v>1.1977255483443709</v>
      </c>
      <c r="H38" s="39">
        <v>0.14552925531914895</v>
      </c>
      <c r="I38" s="39">
        <v>0.53259142384105962</v>
      </c>
      <c r="J38" s="51">
        <v>1.8807078422437087</v>
      </c>
      <c r="K38" s="159">
        <v>3.7074321117748346</v>
      </c>
      <c r="L38" s="48" t="s">
        <v>56</v>
      </c>
    </row>
    <row r="39" spans="1:69" s="101" customFormat="1" x14ac:dyDescent="0.2">
      <c r="A39" s="205" t="s">
        <v>57</v>
      </c>
      <c r="B39" s="22">
        <v>178.15208220662257</v>
      </c>
      <c r="C39" s="22">
        <v>241.00681399999999</v>
      </c>
      <c r="D39" s="22">
        <v>266.00384105960256</v>
      </c>
      <c r="E39" s="22">
        <v>284.04647152317858</v>
      </c>
      <c r="F39" s="132">
        <v>263.33081463091276</v>
      </c>
      <c r="G39" s="22">
        <v>23.92318910728477</v>
      </c>
      <c r="H39" s="22">
        <v>42.36136170212766</v>
      </c>
      <c r="I39" s="22">
        <v>32.095294120153646</v>
      </c>
      <c r="J39" s="22">
        <v>26.534651934715235</v>
      </c>
      <c r="K39" s="132">
        <v>31.200086158876818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</row>
    <row r="40" spans="1:69" x14ac:dyDescent="0.2">
      <c r="A40" s="41" t="s">
        <v>59</v>
      </c>
      <c r="B40" s="39">
        <v>16.142045001324508</v>
      </c>
      <c r="C40" s="39">
        <v>4.6965909999999997</v>
      </c>
      <c r="D40" s="39">
        <v>22.789507284768209</v>
      </c>
      <c r="E40" s="39">
        <v>35.14959470198675</v>
      </c>
      <c r="F40" s="136">
        <v>10.653239222243075</v>
      </c>
      <c r="G40" s="39">
        <v>10.350418246357618</v>
      </c>
      <c r="H40" s="39">
        <v>17.732279255319146</v>
      </c>
      <c r="I40" s="39">
        <v>21.666526988683444</v>
      </c>
      <c r="J40" s="39">
        <v>5.8045643855814548</v>
      </c>
      <c r="K40" s="136">
        <v>17.429309584034435</v>
      </c>
      <c r="L40" s="42" t="s">
        <v>60</v>
      </c>
    </row>
    <row r="41" spans="1:69" x14ac:dyDescent="0.2">
      <c r="A41" s="41" t="s">
        <v>61</v>
      </c>
      <c r="B41" s="39">
        <v>161.75601950463582</v>
      </c>
      <c r="C41" s="39">
        <v>236.03977699999999</v>
      </c>
      <c r="D41" s="39">
        <v>243.1426807947019</v>
      </c>
      <c r="E41" s="39">
        <v>248.45567947019845</v>
      </c>
      <c r="F41" s="136">
        <v>252.09842759230287</v>
      </c>
      <c r="G41" s="39">
        <v>13.572770860927152</v>
      </c>
      <c r="H41" s="39">
        <v>24.625319148936168</v>
      </c>
      <c r="I41" s="39">
        <v>10.424622316635759</v>
      </c>
      <c r="J41" s="39">
        <v>20.730087549133778</v>
      </c>
      <c r="K41" s="136">
        <v>13.770676972193375</v>
      </c>
      <c r="L41" s="42" t="s">
        <v>62</v>
      </c>
    </row>
    <row r="42" spans="1:69" x14ac:dyDescent="0.2">
      <c r="A42" s="41" t="s">
        <v>55</v>
      </c>
      <c r="B42" s="51">
        <v>0.25401770066225166</v>
      </c>
      <c r="C42" s="51">
        <v>0.27044600000000002</v>
      </c>
      <c r="D42" s="51">
        <v>7.1652980132450333E-2</v>
      </c>
      <c r="E42" s="39">
        <v>0.44119735099337748</v>
      </c>
      <c r="F42" s="136">
        <v>0.57914781636684509</v>
      </c>
      <c r="G42" s="39" t="s">
        <v>293</v>
      </c>
      <c r="H42" s="39" t="s">
        <v>293</v>
      </c>
      <c r="I42" s="39" t="s">
        <v>293</v>
      </c>
      <c r="J42" s="39" t="s">
        <v>293</v>
      </c>
      <c r="K42" s="136" t="s">
        <v>293</v>
      </c>
      <c r="L42" s="48" t="s">
        <v>56</v>
      </c>
    </row>
    <row r="43" spans="1:69" s="101" customFormat="1" ht="13.5" thickBot="1" x14ac:dyDescent="0.25">
      <c r="A43" s="52" t="s">
        <v>333</v>
      </c>
      <c r="B43" s="54">
        <v>0.2340324821192053</v>
      </c>
      <c r="C43" s="54">
        <v>4.2084419999999998</v>
      </c>
      <c r="D43" s="54">
        <v>5.8356556291390733</v>
      </c>
      <c r="E43" s="54">
        <v>2.4892370860927153</v>
      </c>
      <c r="F43" s="138">
        <v>4.837817856926411</v>
      </c>
      <c r="G43" s="54" t="s">
        <v>293</v>
      </c>
      <c r="H43" s="54" t="s">
        <v>293</v>
      </c>
      <c r="I43" s="54" t="s">
        <v>293</v>
      </c>
      <c r="J43" s="54">
        <v>0.31196375085298012</v>
      </c>
      <c r="K43" s="138">
        <v>0.18012708661192053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</row>
    <row r="44" spans="1:69" s="101" customFormat="1" ht="20.25" customHeight="1" thickBot="1" x14ac:dyDescent="0.25">
      <c r="A44" s="206" t="s">
        <v>252</v>
      </c>
      <c r="B44" s="57">
        <v>264.45119867549676</v>
      </c>
      <c r="C44" s="57">
        <v>168.48967200000001</v>
      </c>
      <c r="D44" s="57">
        <v>129.19087947019864</v>
      </c>
      <c r="E44" s="57">
        <v>185.94792317880791</v>
      </c>
      <c r="F44" s="139">
        <v>176.75510852127616</v>
      </c>
      <c r="G44" s="57">
        <v>34.83083720194702</v>
      </c>
      <c r="H44" s="57">
        <v>13.373207446808509</v>
      </c>
      <c r="I44" s="57">
        <v>19.900589779292719</v>
      </c>
      <c r="J44" s="57">
        <v>23.002565851716554</v>
      </c>
      <c r="K44" s="139">
        <v>49.056187054228339</v>
      </c>
      <c r="L44" s="207" t="s">
        <v>261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</row>
    <row r="45" spans="1:69" x14ac:dyDescent="0.2">
      <c r="A45" s="41" t="s">
        <v>243</v>
      </c>
      <c r="B45" s="39">
        <v>9.4942119205297992E-2</v>
      </c>
      <c r="C45" s="39">
        <v>0.16420100000000001</v>
      </c>
      <c r="D45" s="39">
        <v>0.4189668874172186</v>
      </c>
      <c r="E45" s="39">
        <v>0.56060397350993385</v>
      </c>
      <c r="F45" s="136">
        <v>0.68579930634286135</v>
      </c>
      <c r="G45" s="39">
        <v>16.917377483443708</v>
      </c>
      <c r="H45" s="39" t="s">
        <v>293</v>
      </c>
      <c r="I45" s="39" t="s">
        <v>293</v>
      </c>
      <c r="J45" s="39" t="s">
        <v>293</v>
      </c>
      <c r="K45" s="136" t="s">
        <v>293</v>
      </c>
      <c r="L45" s="42" t="s">
        <v>263</v>
      </c>
    </row>
    <row r="46" spans="1:69" x14ac:dyDescent="0.2">
      <c r="A46" s="41" t="s">
        <v>71</v>
      </c>
      <c r="B46" s="39">
        <v>131.89584883443709</v>
      </c>
      <c r="C46" s="39">
        <v>41.008606999999998</v>
      </c>
      <c r="D46" s="39">
        <v>11.783451655629136</v>
      </c>
      <c r="E46" s="39">
        <v>5.4731973509933791</v>
      </c>
      <c r="F46" s="136">
        <v>6.8773443066978093</v>
      </c>
      <c r="G46" s="39">
        <v>6.2353581956423847</v>
      </c>
      <c r="H46" s="39">
        <v>8.9670824468085097</v>
      </c>
      <c r="I46" s="39">
        <v>13.222097153377483</v>
      </c>
      <c r="J46" s="39">
        <v>14.568842184561589</v>
      </c>
      <c r="K46" s="136">
        <v>7.5717014078940394</v>
      </c>
      <c r="L46" s="42" t="s">
        <v>72</v>
      </c>
    </row>
    <row r="47" spans="1:69" x14ac:dyDescent="0.2">
      <c r="A47" s="41" t="s">
        <v>73</v>
      </c>
      <c r="B47" s="39">
        <v>4.1074736211920531</v>
      </c>
      <c r="C47" s="39">
        <v>2.677006</v>
      </c>
      <c r="D47" s="39">
        <v>15.487547019867549</v>
      </c>
      <c r="E47" s="39">
        <v>10.217660927152323</v>
      </c>
      <c r="F47" s="136">
        <v>3.7883550017287404</v>
      </c>
      <c r="G47" s="39">
        <v>1.8400639116821191</v>
      </c>
      <c r="H47" s="39">
        <v>0.298875</v>
      </c>
      <c r="I47" s="39">
        <v>0.29259761589403976</v>
      </c>
      <c r="J47" s="39">
        <v>7.6656682384105973E-2</v>
      </c>
      <c r="K47" s="136" t="s">
        <v>293</v>
      </c>
      <c r="L47" s="42" t="s">
        <v>74</v>
      </c>
    </row>
    <row r="48" spans="1:69" s="101" customFormat="1" ht="13.5" thickBot="1" x14ac:dyDescent="0.25">
      <c r="A48" s="59" t="s">
        <v>334</v>
      </c>
      <c r="B48" s="60">
        <v>1.1929768768211919</v>
      </c>
      <c r="C48" s="60">
        <v>2.3990239999999998</v>
      </c>
      <c r="D48" s="60">
        <v>2.3860026490066217</v>
      </c>
      <c r="E48" s="60">
        <v>3.9117827814569535</v>
      </c>
      <c r="F48" s="140">
        <v>3.7079127864347026</v>
      </c>
      <c r="G48" s="60">
        <v>8.9491710622516554E-2</v>
      </c>
      <c r="H48" s="60">
        <v>2.1842659574468084</v>
      </c>
      <c r="I48" s="60">
        <v>1.2529027337748349</v>
      </c>
      <c r="J48" s="60">
        <v>0.89049552290066225</v>
      </c>
      <c r="K48" s="140">
        <v>1.9083072481059602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</row>
    <row r="49" spans="1:69" ht="13.5" thickBot="1" x14ac:dyDescent="0.25">
      <c r="A49" s="194" t="s">
        <v>76</v>
      </c>
      <c r="B49" s="27">
        <v>2286.4729441377485</v>
      </c>
      <c r="C49" s="27">
        <v>1874.1435899999999</v>
      </c>
      <c r="D49" s="27">
        <v>1406.5879496688694</v>
      </c>
      <c r="E49" s="27">
        <v>1706.8914331125841</v>
      </c>
      <c r="F49" s="133">
        <v>1866.4737226962657</v>
      </c>
      <c r="G49" s="27">
        <v>432.1304169995762</v>
      </c>
      <c r="H49" s="27">
        <v>577.56912765957429</v>
      </c>
      <c r="I49" s="27">
        <v>817.33057151048035</v>
      </c>
      <c r="J49" s="27">
        <v>998.26595606014371</v>
      </c>
      <c r="K49" s="133">
        <v>823.60245736307286</v>
      </c>
      <c r="L49" s="208" t="s">
        <v>77</v>
      </c>
    </row>
    <row r="50" spans="1:69" s="101" customFormat="1" ht="20.25" customHeight="1" thickBot="1" x14ac:dyDescent="0.25">
      <c r="A50" s="209" t="s">
        <v>7</v>
      </c>
      <c r="B50" s="30">
        <v>938.38499376159007</v>
      </c>
      <c r="C50" s="30">
        <v>1003.166428</v>
      </c>
      <c r="D50" s="30">
        <v>847.10124238410128</v>
      </c>
      <c r="E50" s="30">
        <v>1002.6508344370874</v>
      </c>
      <c r="F50" s="64">
        <v>1250.3871480369605</v>
      </c>
      <c r="G50" s="30">
        <v>300.60230664662254</v>
      </c>
      <c r="H50" s="30">
        <v>513.23376595744662</v>
      </c>
      <c r="I50" s="30">
        <v>766.15168072107633</v>
      </c>
      <c r="J50" s="30">
        <v>941.42558993987882</v>
      </c>
      <c r="K50" s="64">
        <v>689.16709055329272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</row>
    <row r="51" spans="1:69" x14ac:dyDescent="0.2">
      <c r="A51" s="41" t="s">
        <v>78</v>
      </c>
      <c r="B51" s="39">
        <v>106.86181716026488</v>
      </c>
      <c r="C51" s="39">
        <v>106.539635</v>
      </c>
      <c r="D51" s="39">
        <v>68.910712582781514</v>
      </c>
      <c r="E51" s="39">
        <v>55.898760264900766</v>
      </c>
      <c r="F51" s="136">
        <v>105.15903086737441</v>
      </c>
      <c r="G51" s="39">
        <v>0.73586798063576164</v>
      </c>
      <c r="H51" s="39">
        <v>13.343667553191491</v>
      </c>
      <c r="I51" s="39">
        <v>67.871457357896702</v>
      </c>
      <c r="J51" s="39">
        <v>29.153705257642386</v>
      </c>
      <c r="K51" s="136">
        <v>20.551715700238407</v>
      </c>
      <c r="L51" s="42" t="s">
        <v>79</v>
      </c>
    </row>
    <row r="52" spans="1:69" ht="13.5" thickBot="1" x14ac:dyDescent="0.25">
      <c r="A52" s="41" t="s">
        <v>80</v>
      </c>
      <c r="B52" s="39">
        <v>831.5231766013253</v>
      </c>
      <c r="C52" s="39">
        <v>896.62679300000002</v>
      </c>
      <c r="D52" s="39">
        <v>778.19052980131971</v>
      </c>
      <c r="E52" s="39">
        <v>946.75207417218667</v>
      </c>
      <c r="F52" s="136">
        <v>1145.2281171695861</v>
      </c>
      <c r="G52" s="39">
        <v>299.86643866598678</v>
      </c>
      <c r="H52" s="39">
        <v>499.89009840425513</v>
      </c>
      <c r="I52" s="39">
        <v>698.28022336317963</v>
      </c>
      <c r="J52" s="39">
        <v>912.27188468223642</v>
      </c>
      <c r="K52" s="136">
        <v>668.61537485305428</v>
      </c>
      <c r="L52" s="42" t="s">
        <v>232</v>
      </c>
    </row>
    <row r="53" spans="1:69" s="101" customFormat="1" ht="20.25" customHeight="1" thickBot="1" x14ac:dyDescent="0.25">
      <c r="A53" s="211" t="s">
        <v>81</v>
      </c>
      <c r="B53" s="30">
        <v>1348.0879503761585</v>
      </c>
      <c r="C53" s="30">
        <v>870.97716200000002</v>
      </c>
      <c r="D53" s="30">
        <v>559.48670728476839</v>
      </c>
      <c r="E53" s="30">
        <v>704.2405986754967</v>
      </c>
      <c r="F53" s="64">
        <v>616.08657465930503</v>
      </c>
      <c r="G53" s="30">
        <v>131.52811035295363</v>
      </c>
      <c r="H53" s="30">
        <v>64.335361702127656</v>
      </c>
      <c r="I53" s="30">
        <v>51.17889078940398</v>
      </c>
      <c r="J53" s="30">
        <v>56.840366120264896</v>
      </c>
      <c r="K53" s="64">
        <v>134.43536680978013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</row>
    <row r="54" spans="1:69" ht="25.5" x14ac:dyDescent="0.2">
      <c r="A54" s="205" t="s">
        <v>83</v>
      </c>
      <c r="B54" s="67">
        <v>1342.6372317218538</v>
      </c>
      <c r="C54" s="67">
        <v>856.74161100000003</v>
      </c>
      <c r="D54" s="67">
        <v>534.5686754966888</v>
      </c>
      <c r="E54" s="67">
        <v>694.17754172185437</v>
      </c>
      <c r="F54" s="141">
        <v>557.3267467165083</v>
      </c>
      <c r="G54" s="67">
        <v>126.43156509504635</v>
      </c>
      <c r="H54" s="67">
        <v>53.366978723404252</v>
      </c>
      <c r="I54" s="67">
        <v>49.659293394754975</v>
      </c>
      <c r="J54" s="67">
        <v>56.160872142834435</v>
      </c>
      <c r="K54" s="141">
        <v>127.40914153179337</v>
      </c>
      <c r="L54" s="87" t="s">
        <v>322</v>
      </c>
    </row>
    <row r="55" spans="1:69" x14ac:dyDescent="0.2">
      <c r="A55" s="41" t="s">
        <v>85</v>
      </c>
      <c r="B55" s="39">
        <v>24.835265809271533</v>
      </c>
      <c r="C55" s="39">
        <v>26.817550000000001</v>
      </c>
      <c r="D55" s="39">
        <v>12.145809271523177</v>
      </c>
      <c r="E55" s="39">
        <v>10.733560264900659</v>
      </c>
      <c r="F55" s="136">
        <v>10.89975763734256</v>
      </c>
      <c r="G55" s="39">
        <v>0.45</v>
      </c>
      <c r="H55" s="39">
        <v>0.95922074468085117</v>
      </c>
      <c r="I55" s="39">
        <v>0.46267114744370869</v>
      </c>
      <c r="J55" s="39">
        <v>0.86495002511258279</v>
      </c>
      <c r="K55" s="136">
        <v>6.6611422940397347E-2</v>
      </c>
      <c r="L55" s="42" t="s">
        <v>86</v>
      </c>
    </row>
    <row r="56" spans="1:69" x14ac:dyDescent="0.2">
      <c r="A56" s="41" t="s">
        <v>87</v>
      </c>
      <c r="B56" s="39" t="s">
        <v>293</v>
      </c>
      <c r="C56" s="39" t="s">
        <v>293</v>
      </c>
      <c r="D56" s="39" t="s">
        <v>293</v>
      </c>
      <c r="E56" s="39">
        <v>0.10797350993377482</v>
      </c>
      <c r="F56" s="136">
        <v>0.17551737304105958</v>
      </c>
      <c r="G56" s="39" t="s">
        <v>293</v>
      </c>
      <c r="H56" s="39" t="s">
        <v>293</v>
      </c>
      <c r="I56" s="39" t="s">
        <v>293</v>
      </c>
      <c r="J56" s="39" t="s">
        <v>293</v>
      </c>
      <c r="K56" s="136" t="s">
        <v>293</v>
      </c>
      <c r="L56" s="42" t="s">
        <v>88</v>
      </c>
    </row>
    <row r="57" spans="1:69" x14ac:dyDescent="0.2">
      <c r="A57" s="41" t="s">
        <v>89</v>
      </c>
      <c r="B57" s="39">
        <v>1252.984882217218</v>
      </c>
      <c r="C57" s="39">
        <v>659.87534000000005</v>
      </c>
      <c r="D57" s="39">
        <v>343.66096158940411</v>
      </c>
      <c r="E57" s="39">
        <v>463.76634701986745</v>
      </c>
      <c r="F57" s="136">
        <v>414.29865431930409</v>
      </c>
      <c r="G57" s="39">
        <v>22.74852933345695</v>
      </c>
      <c r="H57" s="39">
        <v>33.251558510638297</v>
      </c>
      <c r="I57" s="39">
        <v>26.739659523496691</v>
      </c>
      <c r="J57" s="39">
        <v>53.774420158940394</v>
      </c>
      <c r="K57" s="136">
        <v>121.8737414567735</v>
      </c>
      <c r="L57" s="42" t="s">
        <v>90</v>
      </c>
    </row>
    <row r="58" spans="1:69" ht="15.75" customHeight="1" x14ac:dyDescent="0.2">
      <c r="A58" s="41" t="s">
        <v>91</v>
      </c>
      <c r="B58" s="39">
        <v>6.8620868264900645</v>
      </c>
      <c r="C58" s="39">
        <v>93.174273999999997</v>
      </c>
      <c r="D58" s="39">
        <v>119.55306490066219</v>
      </c>
      <c r="E58" s="39">
        <v>170.05832317880791</v>
      </c>
      <c r="F58" s="136">
        <v>76.111476493797312</v>
      </c>
      <c r="G58" s="39">
        <v>0.15327417218543044</v>
      </c>
      <c r="H58" s="39">
        <v>0.10222340425531914</v>
      </c>
      <c r="I58" s="39" t="s">
        <v>293</v>
      </c>
      <c r="J58" s="39" t="s">
        <v>293</v>
      </c>
      <c r="K58" s="136">
        <v>0.16347764852980132</v>
      </c>
      <c r="L58" s="233" t="s">
        <v>175</v>
      </c>
    </row>
    <row r="59" spans="1:69" x14ac:dyDescent="0.2">
      <c r="A59" s="41" t="s">
        <v>93</v>
      </c>
      <c r="B59" s="39">
        <v>0.85577284503311268</v>
      </c>
      <c r="C59" s="39">
        <v>1.183543</v>
      </c>
      <c r="D59" s="39">
        <v>1.47561059602649</v>
      </c>
      <c r="E59" s="39">
        <v>1.6424476821192056</v>
      </c>
      <c r="F59" s="136">
        <v>1.7081623064927145</v>
      </c>
      <c r="G59" s="39" t="s">
        <v>293</v>
      </c>
      <c r="H59" s="39" t="s">
        <v>293</v>
      </c>
      <c r="I59" s="39" t="s">
        <v>293</v>
      </c>
      <c r="J59" s="39" t="s">
        <v>293</v>
      </c>
      <c r="K59" s="136">
        <v>1.4342781456953644</v>
      </c>
      <c r="L59" s="42" t="s">
        <v>323</v>
      </c>
    </row>
    <row r="60" spans="1:69" x14ac:dyDescent="0.2">
      <c r="A60" s="41" t="s">
        <v>95</v>
      </c>
      <c r="B60" s="39">
        <v>43.527179017218522</v>
      </c>
      <c r="C60" s="39">
        <v>62.445345000000003</v>
      </c>
      <c r="D60" s="39">
        <v>52.74184900662253</v>
      </c>
      <c r="E60" s="39">
        <v>39.064511258278209</v>
      </c>
      <c r="F60" s="136">
        <v>45.1231689019424</v>
      </c>
      <c r="G60" s="39">
        <v>0.53203443708609277</v>
      </c>
      <c r="H60" s="39">
        <v>1.3115425531914893</v>
      </c>
      <c r="I60" s="39">
        <v>12.282550463576161</v>
      </c>
      <c r="J60" s="39">
        <v>0.95292884768211927</v>
      </c>
      <c r="K60" s="136">
        <v>2.1751946998675504</v>
      </c>
      <c r="L60" s="42" t="s">
        <v>96</v>
      </c>
    </row>
    <row r="61" spans="1:69" x14ac:dyDescent="0.2">
      <c r="A61" s="41" t="s">
        <v>55</v>
      </c>
      <c r="B61" s="51">
        <v>13.568342839735102</v>
      </c>
      <c r="C61" s="51">
        <v>13.239972</v>
      </c>
      <c r="D61" s="51">
        <v>4.9556026490066225</v>
      </c>
      <c r="E61" s="51">
        <v>8.8043788079470193</v>
      </c>
      <c r="F61" s="159">
        <v>9.0100096845882511</v>
      </c>
      <c r="G61" s="39">
        <v>102.54772715231788</v>
      </c>
      <c r="H61" s="39">
        <v>17.742433510638296</v>
      </c>
      <c r="I61" s="39">
        <v>10.139471280105962</v>
      </c>
      <c r="J61" s="39">
        <v>0.56352962649006633</v>
      </c>
      <c r="K61" s="136">
        <v>1.695838157986755</v>
      </c>
      <c r="L61" s="42" t="s">
        <v>56</v>
      </c>
    </row>
    <row r="62" spans="1:69" ht="13.5" thickBot="1" x14ac:dyDescent="0.25">
      <c r="A62" s="86" t="s">
        <v>324</v>
      </c>
      <c r="B62" s="39">
        <v>5.4507186543046364</v>
      </c>
      <c r="C62" s="39">
        <v>14.235550999999999</v>
      </c>
      <c r="D62" s="39">
        <v>24.918031788079464</v>
      </c>
      <c r="E62" s="39">
        <v>10.063056953642381</v>
      </c>
      <c r="F62" s="136">
        <v>58.759827942796683</v>
      </c>
      <c r="G62" s="68">
        <v>5.0965452579072856</v>
      </c>
      <c r="H62" s="68">
        <v>10.968382978723405</v>
      </c>
      <c r="I62" s="68">
        <v>1.5195973946490064</v>
      </c>
      <c r="J62" s="68">
        <v>0.67949397743046358</v>
      </c>
      <c r="K62" s="142">
        <v>7.0262252779867556</v>
      </c>
      <c r="L62" s="87" t="s">
        <v>98</v>
      </c>
    </row>
    <row r="63" spans="1:69" ht="13.5" thickBot="1" x14ac:dyDescent="0.25">
      <c r="A63" s="194" t="s">
        <v>99</v>
      </c>
      <c r="B63" s="15">
        <v>477.92004425960243</v>
      </c>
      <c r="C63" s="15">
        <v>560.54513799999995</v>
      </c>
      <c r="D63" s="15">
        <v>487.94685033112586</v>
      </c>
      <c r="E63" s="15">
        <v>865.80284503311293</v>
      </c>
      <c r="F63" s="130">
        <v>851.12877077519693</v>
      </c>
      <c r="G63" s="15">
        <v>143.44684527231786</v>
      </c>
      <c r="H63" s="15">
        <v>131.52377393617022</v>
      </c>
      <c r="I63" s="15">
        <v>326.87436591511516</v>
      </c>
      <c r="J63" s="15">
        <v>97.298013695417197</v>
      </c>
      <c r="K63" s="130">
        <v>36.999500581891382</v>
      </c>
      <c r="L63" s="208" t="s">
        <v>100</v>
      </c>
    </row>
    <row r="64" spans="1:69" ht="20.25" customHeight="1" thickBot="1" x14ac:dyDescent="0.25">
      <c r="A64" s="209" t="s">
        <v>7</v>
      </c>
      <c r="B64" s="30">
        <v>476.52011521324482</v>
      </c>
      <c r="C64" s="30">
        <v>559.12944500000003</v>
      </c>
      <c r="D64" s="30">
        <v>485.99482913907292</v>
      </c>
      <c r="E64" s="30">
        <v>863.6475311258281</v>
      </c>
      <c r="F64" s="64">
        <v>850.15825850252327</v>
      </c>
      <c r="G64" s="30">
        <v>142.01436580211919</v>
      </c>
      <c r="H64" s="30">
        <v>131.15623404255319</v>
      </c>
      <c r="I64" s="30">
        <v>326.84930703744629</v>
      </c>
      <c r="J64" s="30">
        <v>97.102536683920505</v>
      </c>
      <c r="K64" s="64">
        <v>36.805241626659594</v>
      </c>
      <c r="L64" s="210" t="s">
        <v>101</v>
      </c>
    </row>
    <row r="65" spans="1:69" x14ac:dyDescent="0.2">
      <c r="A65" s="41" t="s">
        <v>102</v>
      </c>
      <c r="B65" s="39">
        <v>420.32857610860896</v>
      </c>
      <c r="C65" s="39">
        <v>507.81328100000002</v>
      </c>
      <c r="D65" s="39">
        <v>453.47401589403972</v>
      </c>
      <c r="E65" s="39">
        <v>806.47040000000038</v>
      </c>
      <c r="F65" s="136">
        <v>785.08250989756743</v>
      </c>
      <c r="G65" s="39">
        <v>108.93664093520529</v>
      </c>
      <c r="H65" s="39">
        <v>104.85522074468086</v>
      </c>
      <c r="I65" s="39">
        <v>108.8651053978172</v>
      </c>
      <c r="J65" s="39">
        <v>93.854933187231765</v>
      </c>
      <c r="K65" s="136">
        <v>32.171150831427809</v>
      </c>
      <c r="L65" s="42" t="s">
        <v>325</v>
      </c>
    </row>
    <row r="66" spans="1:69" ht="13.5" thickBot="1" x14ac:dyDescent="0.25">
      <c r="A66" s="41" t="s">
        <v>104</v>
      </c>
      <c r="B66" s="39">
        <v>56.191539104635808</v>
      </c>
      <c r="C66" s="39">
        <v>51.316164000000001</v>
      </c>
      <c r="D66" s="39">
        <v>32.520813245033118</v>
      </c>
      <c r="E66" s="39">
        <v>57.177131125827813</v>
      </c>
      <c r="F66" s="136">
        <v>65.075748604955876</v>
      </c>
      <c r="G66" s="39">
        <v>33.077724866913904</v>
      </c>
      <c r="H66" s="39">
        <v>26.301013297872338</v>
      </c>
      <c r="I66" s="39">
        <v>217.98420163962913</v>
      </c>
      <c r="J66" s="39">
        <v>3.2476034966887424</v>
      </c>
      <c r="K66" s="136">
        <v>4.6340907952317876</v>
      </c>
      <c r="L66" s="42" t="s">
        <v>105</v>
      </c>
    </row>
    <row r="67" spans="1:69" ht="20.25" customHeight="1" thickBot="1" x14ac:dyDescent="0.25">
      <c r="A67" s="211" t="s">
        <v>81</v>
      </c>
      <c r="B67" s="30">
        <v>1.3999290463576164</v>
      </c>
      <c r="C67" s="30">
        <v>1.4156930000000001</v>
      </c>
      <c r="D67" s="30">
        <v>1.9520211920529804</v>
      </c>
      <c r="E67" s="30">
        <v>2.1553139072847682</v>
      </c>
      <c r="F67" s="64">
        <v>0.97051227267361062</v>
      </c>
      <c r="G67" s="30">
        <v>1.4324794701986756</v>
      </c>
      <c r="H67" s="30">
        <v>0.36753989361702127</v>
      </c>
      <c r="I67" s="30" t="s">
        <v>293</v>
      </c>
      <c r="J67" s="30">
        <v>0.19547701149668875</v>
      </c>
      <c r="K67" s="64">
        <v>0.19425895523178807</v>
      </c>
      <c r="L67" s="212" t="s">
        <v>106</v>
      </c>
    </row>
    <row r="68" spans="1:69" ht="13.5" thickBot="1" x14ac:dyDescent="0.25">
      <c r="A68" s="213" t="s">
        <v>107</v>
      </c>
      <c r="B68" s="15">
        <v>4902.6761067258321</v>
      </c>
      <c r="C68" s="15">
        <v>6091.3050430000003</v>
      </c>
      <c r="D68" s="15">
        <v>5911.9365403973561</v>
      </c>
      <c r="E68" s="15">
        <v>7199.2888768211933</v>
      </c>
      <c r="F68" s="130">
        <v>7074.8598108095894</v>
      </c>
      <c r="G68" s="15">
        <v>5686.0973335484459</v>
      </c>
      <c r="H68" s="15">
        <v>5486.9885132978752</v>
      </c>
      <c r="I68" s="15">
        <v>8548.921061114137</v>
      </c>
      <c r="J68" s="15">
        <v>7188.102480326862</v>
      </c>
      <c r="K68" s="130">
        <v>7310.4298751196948</v>
      </c>
      <c r="L68" s="214" t="s">
        <v>108</v>
      </c>
    </row>
    <row r="69" spans="1:69" ht="20.25" customHeight="1" thickBot="1" x14ac:dyDescent="0.25">
      <c r="A69" s="209" t="s">
        <v>225</v>
      </c>
      <c r="B69" s="30">
        <v>586.88558931390696</v>
      </c>
      <c r="C69" s="30">
        <v>784.829793</v>
      </c>
      <c r="D69" s="30">
        <v>785.65957086092601</v>
      </c>
      <c r="E69" s="30">
        <v>1035.0525377483445</v>
      </c>
      <c r="F69" s="64">
        <v>1119.0068218692707</v>
      </c>
      <c r="G69" s="30">
        <v>22.689999381992045</v>
      </c>
      <c r="H69" s="30">
        <v>19.725271276595741</v>
      </c>
      <c r="I69" s="30">
        <v>33.724428119205285</v>
      </c>
      <c r="J69" s="30">
        <v>31.876781261403977</v>
      </c>
      <c r="K69" s="64">
        <v>37.592435979335107</v>
      </c>
      <c r="L69" s="212" t="s">
        <v>208</v>
      </c>
    </row>
    <row r="70" spans="1:69" ht="13.5" thickBot="1" x14ac:dyDescent="0.25">
      <c r="A70" s="215" t="s">
        <v>111</v>
      </c>
      <c r="B70" s="75">
        <v>4315.7905174119251</v>
      </c>
      <c r="C70" s="75">
        <v>5306.4752500000004</v>
      </c>
      <c r="D70" s="75">
        <v>5126.2769695364304</v>
      </c>
      <c r="E70" s="75">
        <v>6164.2363390728497</v>
      </c>
      <c r="F70" s="143">
        <v>5955.8529889403189</v>
      </c>
      <c r="G70" s="75">
        <v>5663.4073341664534</v>
      </c>
      <c r="H70" s="75">
        <v>5467.2632420212794</v>
      </c>
      <c r="I70" s="75">
        <v>8515.1966329949319</v>
      </c>
      <c r="J70" s="75">
        <v>7156.2256990654587</v>
      </c>
      <c r="K70" s="143">
        <v>7272.8374391403595</v>
      </c>
      <c r="L70" s="216" t="s">
        <v>106</v>
      </c>
    </row>
    <row r="71" spans="1:69" ht="13.5" thickBot="1" x14ac:dyDescent="0.25">
      <c r="A71" s="194" t="s">
        <v>112</v>
      </c>
      <c r="B71" s="77">
        <v>1505.5179557933789</v>
      </c>
      <c r="C71" s="77">
        <v>2052.3644709999999</v>
      </c>
      <c r="D71" s="77">
        <v>2225.7033536423851</v>
      </c>
      <c r="E71" s="77">
        <v>2603.324241059604</v>
      </c>
      <c r="F71" s="145">
        <v>2418.3428165420992</v>
      </c>
      <c r="G71" s="77">
        <v>4326.1143127758169</v>
      </c>
      <c r="H71" s="77">
        <v>4084.1169760638327</v>
      </c>
      <c r="I71" s="77">
        <v>7085.9880600788692</v>
      </c>
      <c r="J71" s="77">
        <v>6284.9572940083735</v>
      </c>
      <c r="K71" s="145">
        <v>6664.8031695135805</v>
      </c>
      <c r="L71" s="208" t="s">
        <v>302</v>
      </c>
    </row>
    <row r="72" spans="1:69" s="101" customFormat="1" ht="25.5" x14ac:dyDescent="0.2">
      <c r="A72" s="78" t="s">
        <v>114</v>
      </c>
      <c r="B72" s="79">
        <v>154.73669937483427</v>
      </c>
      <c r="C72" s="79">
        <v>178.54791299999999</v>
      </c>
      <c r="D72" s="79">
        <v>192.44917350993384</v>
      </c>
      <c r="E72" s="79">
        <v>274.8869562913909</v>
      </c>
      <c r="F72" s="147">
        <v>259.77828647628706</v>
      </c>
      <c r="G72" s="79">
        <v>33.800303298768206</v>
      </c>
      <c r="H72" s="79">
        <v>290.18065425531904</v>
      </c>
      <c r="I72" s="79">
        <v>258.11773229493235</v>
      </c>
      <c r="J72" s="79">
        <v>201.54412182700133</v>
      </c>
      <c r="K72" s="147">
        <v>129.42443598646892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</row>
    <row r="73" spans="1:69" x14ac:dyDescent="0.2">
      <c r="A73" s="41" t="s">
        <v>116</v>
      </c>
      <c r="B73" s="47">
        <v>7.9146612609271534</v>
      </c>
      <c r="C73" s="47">
        <v>25.295432999999999</v>
      </c>
      <c r="D73" s="47">
        <v>15.556529801324499</v>
      </c>
      <c r="E73" s="47">
        <v>18.31284503311258</v>
      </c>
      <c r="F73" s="137">
        <v>19.267749310583184</v>
      </c>
      <c r="G73" s="47">
        <v>9.5439275835099338</v>
      </c>
      <c r="H73" s="47">
        <v>89.05026329787232</v>
      </c>
      <c r="I73" s="47">
        <v>5.3213024296688749</v>
      </c>
      <c r="J73" s="47">
        <v>5.8245998523496674</v>
      </c>
      <c r="K73" s="137">
        <v>7.1006968108079471</v>
      </c>
      <c r="L73" s="42" t="s">
        <v>233</v>
      </c>
    </row>
    <row r="74" spans="1:69" ht="13.5" thickBot="1" x14ac:dyDescent="0.25">
      <c r="A74" s="81" t="s">
        <v>118</v>
      </c>
      <c r="B74" s="82">
        <v>146.82203811390713</v>
      </c>
      <c r="C74" s="82">
        <v>153.25247999999999</v>
      </c>
      <c r="D74" s="82">
        <v>176.89264370860934</v>
      </c>
      <c r="E74" s="82">
        <v>256.57411125827832</v>
      </c>
      <c r="F74" s="149">
        <v>240.51053716570385</v>
      </c>
      <c r="G74" s="82">
        <v>24.25637571525828</v>
      </c>
      <c r="H74" s="82">
        <v>201.13039095744674</v>
      </c>
      <c r="I74" s="82">
        <v>252.79642986526346</v>
      </c>
      <c r="J74" s="82">
        <v>195.71952197465166</v>
      </c>
      <c r="K74" s="149">
        <v>122.32373917566096</v>
      </c>
      <c r="L74" s="83" t="s">
        <v>119</v>
      </c>
    </row>
    <row r="75" spans="1:69" s="236" customFormat="1" ht="25.5" x14ac:dyDescent="0.2">
      <c r="A75" s="78" t="s">
        <v>120</v>
      </c>
      <c r="B75" s="19">
        <v>422.65356700397336</v>
      </c>
      <c r="C75" s="19">
        <v>506.602149</v>
      </c>
      <c r="D75" s="19">
        <v>490.35783046357631</v>
      </c>
      <c r="E75" s="19">
        <v>664.56957350993332</v>
      </c>
      <c r="F75" s="150">
        <v>734.24548901727871</v>
      </c>
      <c r="G75" s="19">
        <v>239.06673513348343</v>
      </c>
      <c r="H75" s="19">
        <v>269.69563031914896</v>
      </c>
      <c r="I75" s="19">
        <v>269.43334778209794</v>
      </c>
      <c r="J75" s="19">
        <v>138.19184875444131</v>
      </c>
      <c r="K75" s="150">
        <v>153.39107773357358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</row>
    <row r="76" spans="1:69" x14ac:dyDescent="0.2">
      <c r="A76" s="41" t="s">
        <v>122</v>
      </c>
      <c r="B76" s="47">
        <v>47.59149851125828</v>
      </c>
      <c r="C76" s="47">
        <v>57.910871</v>
      </c>
      <c r="D76" s="47">
        <v>63.231536423841042</v>
      </c>
      <c r="E76" s="47">
        <v>84.336331125827698</v>
      </c>
      <c r="F76" s="137">
        <v>106.4471469694931</v>
      </c>
      <c r="G76" s="47">
        <v>93.105642474172186</v>
      </c>
      <c r="H76" s="47">
        <v>17.056840425531917</v>
      </c>
      <c r="I76" s="47">
        <v>17.12953012077352</v>
      </c>
      <c r="J76" s="47">
        <v>15.332230970913926</v>
      </c>
      <c r="K76" s="137">
        <v>10.215800315973508</v>
      </c>
      <c r="L76" s="42" t="s">
        <v>123</v>
      </c>
    </row>
    <row r="77" spans="1:69" x14ac:dyDescent="0.2">
      <c r="A77" s="41" t="s">
        <v>124</v>
      </c>
      <c r="B77" s="47">
        <v>103.76520701721851</v>
      </c>
      <c r="C77" s="47">
        <v>106.52525199999999</v>
      </c>
      <c r="D77" s="47">
        <v>92.767417218543159</v>
      </c>
      <c r="E77" s="47">
        <v>99.001830463576098</v>
      </c>
      <c r="F77" s="137">
        <v>92.68569713882664</v>
      </c>
      <c r="G77" s="47">
        <v>81.392042743682111</v>
      </c>
      <c r="H77" s="47">
        <v>100.86084308510638</v>
      </c>
      <c r="I77" s="47">
        <v>12.562901622463574</v>
      </c>
      <c r="J77" s="47">
        <v>5.0315173729907281</v>
      </c>
      <c r="K77" s="137">
        <v>17.120917144582787</v>
      </c>
      <c r="L77" s="42" t="s">
        <v>125</v>
      </c>
    </row>
    <row r="78" spans="1:69" x14ac:dyDescent="0.2">
      <c r="A78" s="41" t="s">
        <v>126</v>
      </c>
      <c r="B78" s="47">
        <v>21.179535835761563</v>
      </c>
      <c r="C78" s="47">
        <v>26.343461999999999</v>
      </c>
      <c r="D78" s="47">
        <v>35.021602649006645</v>
      </c>
      <c r="E78" s="47">
        <v>26.111846357615907</v>
      </c>
      <c r="F78" s="137">
        <v>28.459780747314863</v>
      </c>
      <c r="G78" s="47">
        <v>0.40199813774834431</v>
      </c>
      <c r="H78" s="47">
        <v>0.4660531914893617</v>
      </c>
      <c r="I78" s="47">
        <v>4.245106358442384</v>
      </c>
      <c r="J78" s="47">
        <v>1.7605243852715236</v>
      </c>
      <c r="K78" s="137">
        <v>2.0538924446728477</v>
      </c>
      <c r="L78" s="42" t="s">
        <v>127</v>
      </c>
    </row>
    <row r="79" spans="1:69" x14ac:dyDescent="0.2">
      <c r="A79" s="41" t="s">
        <v>128</v>
      </c>
      <c r="B79" s="47">
        <v>44.248310392052964</v>
      </c>
      <c r="C79" s="47">
        <v>36.840589000000001</v>
      </c>
      <c r="D79" s="47">
        <v>39.133462251655651</v>
      </c>
      <c r="E79" s="47">
        <v>101.5294410596025</v>
      </c>
      <c r="F79" s="137">
        <v>91.591373743851022</v>
      </c>
      <c r="G79" s="47">
        <v>40.303781277589401</v>
      </c>
      <c r="H79" s="47">
        <v>84.31376861702131</v>
      </c>
      <c r="I79" s="47">
        <v>130.79044034868863</v>
      </c>
      <c r="J79" s="47">
        <v>79.873623482854555</v>
      </c>
      <c r="K79" s="137">
        <v>88.796174385801379</v>
      </c>
      <c r="L79" s="42" t="s">
        <v>129</v>
      </c>
    </row>
    <row r="80" spans="1:69" x14ac:dyDescent="0.2">
      <c r="A80" s="41" t="s">
        <v>130</v>
      </c>
      <c r="B80" s="47">
        <v>185.7346120688741</v>
      </c>
      <c r="C80" s="47">
        <v>185.01913099999999</v>
      </c>
      <c r="D80" s="47">
        <v>223.4853748344371</v>
      </c>
      <c r="E80" s="47">
        <v>249.99956291390711</v>
      </c>
      <c r="F80" s="137">
        <v>251.78373452949626</v>
      </c>
      <c r="G80" s="47">
        <v>22.433039559894041</v>
      </c>
      <c r="H80" s="47">
        <v>54.030289893617031</v>
      </c>
      <c r="I80" s="47">
        <v>96.39883121358416</v>
      </c>
      <c r="J80" s="47">
        <v>32.819965975417205</v>
      </c>
      <c r="K80" s="137">
        <v>30.623399626384117</v>
      </c>
      <c r="L80" s="42" t="s">
        <v>131</v>
      </c>
    </row>
    <row r="81" spans="1:69" x14ac:dyDescent="0.2">
      <c r="A81" s="41" t="s">
        <v>55</v>
      </c>
      <c r="B81" s="47">
        <v>20.134403178807954</v>
      </c>
      <c r="C81" s="47">
        <v>93.962844000000004</v>
      </c>
      <c r="D81" s="47">
        <v>36.71843708609272</v>
      </c>
      <c r="E81" s="47">
        <v>103.59056158940403</v>
      </c>
      <c r="F81" s="137">
        <v>163.27775588829684</v>
      </c>
      <c r="G81" s="47">
        <v>1.4302309403973508</v>
      </c>
      <c r="H81" s="47">
        <v>12.967835106382978</v>
      </c>
      <c r="I81" s="47">
        <v>8.3065381181456992</v>
      </c>
      <c r="J81" s="47">
        <v>3.373986566993378</v>
      </c>
      <c r="K81" s="137">
        <v>4.5808938161589401</v>
      </c>
      <c r="L81" s="42" t="s">
        <v>56</v>
      </c>
    </row>
    <row r="82" spans="1:69" s="236" customFormat="1" x14ac:dyDescent="0.2">
      <c r="A82" s="86" t="s">
        <v>132</v>
      </c>
      <c r="B82" s="22">
        <v>2232.8822952397391</v>
      </c>
      <c r="C82" s="22">
        <v>2568.9607169999999</v>
      </c>
      <c r="D82" s="22">
        <v>2217.7666119205351</v>
      </c>
      <c r="E82" s="22">
        <v>2621.4555682119208</v>
      </c>
      <c r="F82" s="132">
        <v>2543.4863969046551</v>
      </c>
      <c r="G82" s="22">
        <v>1064.4259829583841</v>
      </c>
      <c r="H82" s="22">
        <v>823.2699813829787</v>
      </c>
      <c r="I82" s="22">
        <v>901.65749283903324</v>
      </c>
      <c r="J82" s="22">
        <v>531.53243447564239</v>
      </c>
      <c r="K82" s="132">
        <v>325.21875590673636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</row>
    <row r="83" spans="1:69" x14ac:dyDescent="0.2">
      <c r="A83" s="41" t="s">
        <v>134</v>
      </c>
      <c r="B83" s="47">
        <v>0.10103689271523178</v>
      </c>
      <c r="C83" s="47" t="s">
        <v>293</v>
      </c>
      <c r="D83" s="47">
        <v>0.10391523178807946</v>
      </c>
      <c r="E83" s="47">
        <v>0.16087152317880796</v>
      </c>
      <c r="F83" s="137">
        <v>0.17446181675231789</v>
      </c>
      <c r="G83" s="47" t="s">
        <v>293</v>
      </c>
      <c r="H83" s="47">
        <v>0.54467021276595751</v>
      </c>
      <c r="I83" s="47">
        <v>0.62752195793377463</v>
      </c>
      <c r="J83" s="47">
        <v>0.24279826988079473</v>
      </c>
      <c r="K83" s="137">
        <v>0.39726793451655629</v>
      </c>
      <c r="L83" s="42" t="s">
        <v>135</v>
      </c>
    </row>
    <row r="84" spans="1:69" x14ac:dyDescent="0.2">
      <c r="A84" s="41" t="s">
        <v>136</v>
      </c>
      <c r="B84" s="39">
        <v>6.9426008211920518</v>
      </c>
      <c r="C84" s="39">
        <v>10.771117</v>
      </c>
      <c r="D84" s="39">
        <v>14.892121854304632</v>
      </c>
      <c r="E84" s="39">
        <v>23.073369536423847</v>
      </c>
      <c r="F84" s="136">
        <v>37.196497253555144</v>
      </c>
      <c r="G84" s="39">
        <v>4.0438880794701983</v>
      </c>
      <c r="H84" s="39">
        <v>3.1772074468085103</v>
      </c>
      <c r="I84" s="39">
        <v>12.019459920847682</v>
      </c>
      <c r="J84" s="39">
        <v>60.851025275019857</v>
      </c>
      <c r="K84" s="136">
        <v>18.373467109827821</v>
      </c>
      <c r="L84" s="42" t="s">
        <v>137</v>
      </c>
    </row>
    <row r="85" spans="1:69" x14ac:dyDescent="0.2">
      <c r="A85" s="41" t="s">
        <v>138</v>
      </c>
      <c r="B85" s="39">
        <v>1361.6058881933814</v>
      </c>
      <c r="C85" s="39">
        <v>1360.026627</v>
      </c>
      <c r="D85" s="39">
        <v>1335.9501403973561</v>
      </c>
      <c r="E85" s="39">
        <v>1615.8824026490074</v>
      </c>
      <c r="F85" s="136">
        <v>1571.376095826047</v>
      </c>
      <c r="G85" s="39">
        <v>383.12754143025165</v>
      </c>
      <c r="H85" s="39">
        <v>369.3038803191489</v>
      </c>
      <c r="I85" s="39">
        <v>509.29426987199736</v>
      </c>
      <c r="J85" s="39">
        <v>145.75318561843713</v>
      </c>
      <c r="K85" s="136">
        <v>37.215703504211923</v>
      </c>
      <c r="L85" s="42" t="s">
        <v>139</v>
      </c>
    </row>
    <row r="86" spans="1:69" x14ac:dyDescent="0.2">
      <c r="A86" s="41" t="s">
        <v>140</v>
      </c>
      <c r="B86" s="39">
        <v>17.875834630463565</v>
      </c>
      <c r="C86" s="39">
        <v>14.355651</v>
      </c>
      <c r="D86" s="39">
        <v>20.482688741721837</v>
      </c>
      <c r="E86" s="39">
        <v>13.739226490066212</v>
      </c>
      <c r="F86" s="136">
        <v>11.965212463444576</v>
      </c>
      <c r="G86" s="39">
        <v>4.4057133391390728</v>
      </c>
      <c r="H86" s="39">
        <v>4.8323244680851065</v>
      </c>
      <c r="I86" s="39">
        <v>27.792766016582789</v>
      </c>
      <c r="J86" s="39">
        <v>14.175532935920529</v>
      </c>
      <c r="K86" s="136">
        <v>21.194923957827815</v>
      </c>
      <c r="L86" s="42" t="s">
        <v>141</v>
      </c>
    </row>
    <row r="87" spans="1:69" x14ac:dyDescent="0.2">
      <c r="A87" s="41" t="s">
        <v>142</v>
      </c>
      <c r="B87" s="39">
        <v>394.93916334834432</v>
      </c>
      <c r="C87" s="39">
        <v>622.03758500000004</v>
      </c>
      <c r="D87" s="39">
        <v>395.5441509933774</v>
      </c>
      <c r="E87" s="39">
        <v>504.42476821191997</v>
      </c>
      <c r="F87" s="136">
        <v>507.41295639896083</v>
      </c>
      <c r="G87" s="39">
        <v>487.28374685434437</v>
      </c>
      <c r="H87" s="39">
        <v>324.02803723404259</v>
      </c>
      <c r="I87" s="39">
        <v>229.21570489561859</v>
      </c>
      <c r="J87" s="39">
        <v>167.24797247407949</v>
      </c>
      <c r="K87" s="136">
        <v>134.92199158874962</v>
      </c>
      <c r="L87" s="42" t="s">
        <v>143</v>
      </c>
    </row>
    <row r="88" spans="1:69" x14ac:dyDescent="0.2">
      <c r="A88" s="41" t="s">
        <v>144</v>
      </c>
      <c r="B88" s="39" t="s">
        <v>293</v>
      </c>
      <c r="C88" s="39" t="s">
        <v>293</v>
      </c>
      <c r="D88" s="39">
        <v>2.3230331125827806</v>
      </c>
      <c r="E88" s="39" t="s">
        <v>293</v>
      </c>
      <c r="F88" s="136">
        <v>0.30958877539869833</v>
      </c>
      <c r="G88" s="39" t="s">
        <v>293</v>
      </c>
      <c r="H88" s="39" t="s">
        <v>293</v>
      </c>
      <c r="I88" s="39" t="s">
        <v>293</v>
      </c>
      <c r="J88" s="39" t="s">
        <v>293</v>
      </c>
      <c r="K88" s="136" t="s">
        <v>293</v>
      </c>
      <c r="L88" s="42" t="s">
        <v>209</v>
      </c>
    </row>
    <row r="89" spans="1:69" x14ac:dyDescent="0.2">
      <c r="A89" s="41" t="s">
        <v>146</v>
      </c>
      <c r="B89" s="39">
        <v>263.5167007629139</v>
      </c>
      <c r="C89" s="39">
        <v>371.51026300000001</v>
      </c>
      <c r="D89" s="39">
        <v>241.28781456953664</v>
      </c>
      <c r="E89" s="39">
        <v>247.82722649006601</v>
      </c>
      <c r="F89" s="136">
        <v>224.30692919666478</v>
      </c>
      <c r="G89" s="39">
        <v>26.154133084609274</v>
      </c>
      <c r="H89" s="39">
        <v>22.071797872340426</v>
      </c>
      <c r="I89" s="39">
        <v>80.936792436609295</v>
      </c>
      <c r="J89" s="39">
        <v>63.002079241748334</v>
      </c>
      <c r="K89" s="136">
        <v>29.496179764556278</v>
      </c>
      <c r="L89" s="42" t="s">
        <v>147</v>
      </c>
    </row>
    <row r="90" spans="1:69" x14ac:dyDescent="0.2">
      <c r="A90" s="41" t="s">
        <v>148</v>
      </c>
      <c r="B90" s="39">
        <v>88.172838651655383</v>
      </c>
      <c r="C90" s="39">
        <v>80.913088000000002</v>
      </c>
      <c r="D90" s="39">
        <v>102.12686622516553</v>
      </c>
      <c r="E90" s="39">
        <v>115.5765086092714</v>
      </c>
      <c r="F90" s="136">
        <v>90.513085546746311</v>
      </c>
      <c r="G90" s="39">
        <v>68.085484409549665</v>
      </c>
      <c r="H90" s="39">
        <v>74.807938829787204</v>
      </c>
      <c r="I90" s="39">
        <v>18.706985959629137</v>
      </c>
      <c r="J90" s="39">
        <v>16.459749061298012</v>
      </c>
      <c r="K90" s="136">
        <v>19.986512788874172</v>
      </c>
      <c r="L90" s="42" t="s">
        <v>149</v>
      </c>
    </row>
    <row r="91" spans="1:69" x14ac:dyDescent="0.2">
      <c r="A91" s="41" t="s">
        <v>150</v>
      </c>
      <c r="B91" s="39">
        <v>30.015670543046355</v>
      </c>
      <c r="C91" s="39">
        <v>8.9388579999999997</v>
      </c>
      <c r="D91" s="39">
        <v>7.0985006622516549</v>
      </c>
      <c r="E91" s="39">
        <v>12.623811920529814</v>
      </c>
      <c r="F91" s="136">
        <v>9.7119500419581417</v>
      </c>
      <c r="G91" s="39">
        <v>0.23327501013245031</v>
      </c>
      <c r="H91" s="39">
        <v>3.6626117021276601</v>
      </c>
      <c r="I91" s="39">
        <v>1.6711393237615897</v>
      </c>
      <c r="J91" s="39">
        <v>2.4999944288211915</v>
      </c>
      <c r="K91" s="136">
        <v>3.4251157321324501</v>
      </c>
      <c r="L91" s="42" t="s">
        <v>151</v>
      </c>
    </row>
    <row r="92" spans="1:69" s="237" customFormat="1" ht="13.5" thickBot="1" x14ac:dyDescent="0.25">
      <c r="A92" s="41" t="s">
        <v>55</v>
      </c>
      <c r="B92" s="88">
        <v>69.712561396026501</v>
      </c>
      <c r="C92" s="88">
        <v>100.382532</v>
      </c>
      <c r="D92" s="88">
        <v>97.957380132450425</v>
      </c>
      <c r="E92" s="39">
        <v>88.147382781456812</v>
      </c>
      <c r="F92" s="136">
        <v>90.519619585127401</v>
      </c>
      <c r="G92" s="39">
        <v>91.063859029033139</v>
      </c>
      <c r="H92" s="39">
        <v>20.841513297872339</v>
      </c>
      <c r="I92" s="39">
        <v>21.392852456052982</v>
      </c>
      <c r="J92" s="39">
        <v>61.300097170437091</v>
      </c>
      <c r="K92" s="136">
        <v>60.207593526039723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</row>
    <row r="93" spans="1:69" ht="13.5" thickBot="1" x14ac:dyDescent="0.25">
      <c r="A93" s="194" t="s">
        <v>152</v>
      </c>
      <c r="B93" s="15">
        <v>109.07559111523182</v>
      </c>
      <c r="C93" s="15">
        <v>81.119130999999996</v>
      </c>
      <c r="D93" s="15">
        <v>138.27945430463572</v>
      </c>
      <c r="E93" s="15">
        <v>204.11584900662527</v>
      </c>
      <c r="F93" s="130">
        <v>120.60352636860797</v>
      </c>
      <c r="G93" s="15">
        <v>142.16545307153643</v>
      </c>
      <c r="H93" s="15">
        <v>147.3323510638298</v>
      </c>
      <c r="I93" s="15">
        <v>138.16186751707554</v>
      </c>
      <c r="J93" s="15">
        <v>295.33943663179343</v>
      </c>
      <c r="K93" s="130">
        <v>242.4887570067886</v>
      </c>
      <c r="L93" s="208" t="s">
        <v>153</v>
      </c>
    </row>
    <row r="94" spans="1:69" s="101" customFormat="1" ht="20.25" customHeight="1" thickBot="1" x14ac:dyDescent="0.25">
      <c r="A94" s="211" t="s">
        <v>154</v>
      </c>
      <c r="B94" s="30">
        <v>60.892938781456969</v>
      </c>
      <c r="C94" s="30">
        <v>45.366061999999999</v>
      </c>
      <c r="D94" s="30">
        <v>48.393462251655613</v>
      </c>
      <c r="E94" s="30">
        <v>30.729456953642366</v>
      </c>
      <c r="F94" s="64">
        <v>34.201943375312105</v>
      </c>
      <c r="G94" s="30">
        <v>29.990085913907286</v>
      </c>
      <c r="H94" s="30">
        <v>5.6677287234042559</v>
      </c>
      <c r="I94" s="30">
        <v>11.030409514172185</v>
      </c>
      <c r="J94" s="30">
        <v>28.187535230516556</v>
      </c>
      <c r="K94" s="64">
        <v>6.1575975852079461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</row>
    <row r="95" spans="1:69" s="101" customFormat="1" ht="20.25" customHeight="1" thickBot="1" x14ac:dyDescent="0.25">
      <c r="A95" s="219" t="s">
        <v>81</v>
      </c>
      <c r="B95" s="30">
        <v>48.182652333774833</v>
      </c>
      <c r="C95" s="30">
        <v>35.753069000000004</v>
      </c>
      <c r="D95" s="30">
        <v>89.885992052980129</v>
      </c>
      <c r="E95" s="30">
        <v>173.3863920529829</v>
      </c>
      <c r="F95" s="64">
        <v>86.401582993295861</v>
      </c>
      <c r="G95" s="30">
        <v>112.17536715762913</v>
      </c>
      <c r="H95" s="30">
        <v>141.66462234042555</v>
      </c>
      <c r="I95" s="30">
        <v>127.13145800290334</v>
      </c>
      <c r="J95" s="30">
        <v>267.15190140127686</v>
      </c>
      <c r="K95" s="139">
        <v>236.33115942158068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</row>
    <row r="96" spans="1:69" s="101" customFormat="1" ht="15.75" x14ac:dyDescent="0.2">
      <c r="A96" s="220" t="s">
        <v>253</v>
      </c>
      <c r="B96" s="19">
        <v>1.8290366807947016</v>
      </c>
      <c r="C96" s="19">
        <v>11.053595</v>
      </c>
      <c r="D96" s="19">
        <v>23.884304635761588</v>
      </c>
      <c r="E96" s="19">
        <v>5.3189112582781455</v>
      </c>
      <c r="F96" s="150">
        <v>5.2769636732927143</v>
      </c>
      <c r="G96" s="19">
        <v>63.724901020066227</v>
      </c>
      <c r="H96" s="19">
        <v>120.31117021276596</v>
      </c>
      <c r="I96" s="19">
        <v>79.198874514860947</v>
      </c>
      <c r="J96" s="19">
        <v>221.21950764124503</v>
      </c>
      <c r="K96" s="150">
        <v>183.38212171355229</v>
      </c>
      <c r="L96" s="217" t="s">
        <v>262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</row>
    <row r="97" spans="1:372" s="252" customFormat="1" ht="12.75" customHeight="1" x14ac:dyDescent="0.2">
      <c r="A97" s="41" t="s">
        <v>156</v>
      </c>
      <c r="B97" s="47">
        <v>0.14142098013245033</v>
      </c>
      <c r="C97" s="47">
        <v>0.24123800000000001</v>
      </c>
      <c r="D97" s="47">
        <v>0.11442913907284769</v>
      </c>
      <c r="E97" s="47">
        <v>1.0106887417218544</v>
      </c>
      <c r="F97" s="137" t="s">
        <v>293</v>
      </c>
      <c r="G97" s="47">
        <v>63.079019418105958</v>
      </c>
      <c r="H97" s="47">
        <v>120.13604255319149</v>
      </c>
      <c r="I97" s="47">
        <v>78.600276081165589</v>
      </c>
      <c r="J97" s="47">
        <v>220.75430346704636</v>
      </c>
      <c r="K97" s="137">
        <v>181.96494839964501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</row>
    <row r="98" spans="1:372" x14ac:dyDescent="0.2">
      <c r="A98" s="41" t="s">
        <v>244</v>
      </c>
      <c r="B98" s="39" t="s">
        <v>293</v>
      </c>
      <c r="C98" s="39">
        <v>0.79118999999999995</v>
      </c>
      <c r="D98" s="39">
        <v>4.6969509933774836</v>
      </c>
      <c r="E98" s="39">
        <v>0.19385430463576159</v>
      </c>
      <c r="F98" s="136">
        <v>0.20667676821192052</v>
      </c>
      <c r="G98" s="39">
        <v>0.6450868999735101</v>
      </c>
      <c r="H98" s="39">
        <v>0.164968085106383</v>
      </c>
      <c r="I98" s="39">
        <v>0.53816453700662248</v>
      </c>
      <c r="J98" s="39">
        <v>0.41275384307284768</v>
      </c>
      <c r="K98" s="136">
        <v>1.0513078834437086</v>
      </c>
      <c r="L98" s="42" t="s">
        <v>246</v>
      </c>
    </row>
    <row r="99" spans="1:372" x14ac:dyDescent="0.2">
      <c r="A99" s="41" t="s">
        <v>245</v>
      </c>
      <c r="B99" s="39">
        <v>1.5736754675496687</v>
      </c>
      <c r="C99" s="39">
        <v>9.7843979999999995</v>
      </c>
      <c r="D99" s="39">
        <v>18.937109933774831</v>
      </c>
      <c r="E99" s="39">
        <v>4.0216370860927153</v>
      </c>
      <c r="F99" s="136">
        <v>4.9571362214039736</v>
      </c>
      <c r="G99" s="39" t="s">
        <v>293</v>
      </c>
      <c r="H99" s="39" t="s">
        <v>293</v>
      </c>
      <c r="I99" s="39">
        <v>6.0433896688741724E-2</v>
      </c>
      <c r="J99" s="39">
        <v>5.2450331125827809E-2</v>
      </c>
      <c r="K99" s="136">
        <v>0.36586543046357611</v>
      </c>
      <c r="L99" s="42" t="s">
        <v>247</v>
      </c>
    </row>
    <row r="100" spans="1:372" x14ac:dyDescent="0.2">
      <c r="A100" s="41" t="s">
        <v>55</v>
      </c>
      <c r="B100" s="39">
        <v>8.9579968211920533E-2</v>
      </c>
      <c r="C100" s="39">
        <v>0.23676900000000001</v>
      </c>
      <c r="D100" s="39">
        <v>0.13581456953642385</v>
      </c>
      <c r="E100" s="39">
        <v>9.2731125827814551E-2</v>
      </c>
      <c r="F100" s="136">
        <v>7.4332420153642359E-2</v>
      </c>
      <c r="G100" s="39" t="s">
        <v>293</v>
      </c>
      <c r="H100" s="39" t="s">
        <v>293</v>
      </c>
      <c r="I100" s="39" t="s">
        <v>293</v>
      </c>
      <c r="J100" s="39" t="s">
        <v>293</v>
      </c>
      <c r="K100" s="136" t="s">
        <v>293</v>
      </c>
      <c r="L100" s="42" t="s">
        <v>56</v>
      </c>
    </row>
    <row r="101" spans="1:372" ht="25.5" x14ac:dyDescent="0.2">
      <c r="A101" s="94" t="s">
        <v>164</v>
      </c>
      <c r="B101" s="67">
        <v>2.7189076794701981</v>
      </c>
      <c r="C101" s="67">
        <v>1.2179340000000001</v>
      </c>
      <c r="D101" s="67">
        <v>4.661827814569536</v>
      </c>
      <c r="E101" s="67">
        <v>4.7514622516583946</v>
      </c>
      <c r="F101" s="141">
        <v>5.6602649758669621</v>
      </c>
      <c r="G101" s="67" t="s">
        <v>293</v>
      </c>
      <c r="H101" s="67">
        <v>0.75168882978723406</v>
      </c>
      <c r="I101" s="67">
        <v>1.133132049165563</v>
      </c>
      <c r="J101" s="67">
        <v>0.20557617229139072</v>
      </c>
      <c r="K101" s="141">
        <v>0.28317774633112586</v>
      </c>
      <c r="L101" s="221" t="s">
        <v>165</v>
      </c>
    </row>
    <row r="102" spans="1:372" ht="25.5" x14ac:dyDescent="0.2">
      <c r="A102" s="94" t="s">
        <v>166</v>
      </c>
      <c r="B102" s="67">
        <v>1.8537979099337747</v>
      </c>
      <c r="C102" s="67">
        <v>6.1160259999999997</v>
      </c>
      <c r="D102" s="67">
        <v>6.3866357615894032</v>
      </c>
      <c r="E102" s="67">
        <v>98.283501986754985</v>
      </c>
      <c r="F102" s="141">
        <v>8.393728934900043</v>
      </c>
      <c r="G102" s="67">
        <v>6.7111972170596017</v>
      </c>
      <c r="H102" s="67">
        <v>11.583547872340423</v>
      </c>
      <c r="I102" s="67">
        <v>6.7520734721059608</v>
      </c>
      <c r="J102" s="67">
        <v>2.1998616930966888</v>
      </c>
      <c r="K102" s="141">
        <v>9.9572662861986743</v>
      </c>
      <c r="L102" s="221" t="s">
        <v>167</v>
      </c>
    </row>
    <row r="103" spans="1:372" ht="13.5" thickBot="1" x14ac:dyDescent="0.25">
      <c r="A103" s="52" t="s">
        <v>329</v>
      </c>
      <c r="B103" s="53">
        <v>41.780910063576165</v>
      </c>
      <c r="C103" s="53">
        <v>17.365514000000001</v>
      </c>
      <c r="D103" s="53">
        <v>54.953223841059589</v>
      </c>
      <c r="E103" s="53">
        <v>65.032516556291384</v>
      </c>
      <c r="F103" s="152">
        <v>67.070625409236143</v>
      </c>
      <c r="G103" s="53">
        <v>41.739268920503307</v>
      </c>
      <c r="H103" s="53">
        <v>9.0182154255319169</v>
      </c>
      <c r="I103" s="53">
        <v>40.047377966770867</v>
      </c>
      <c r="J103" s="53">
        <v>43.52695589464372</v>
      </c>
      <c r="K103" s="152">
        <v>42.70859367549857</v>
      </c>
      <c r="L103" s="55" t="s">
        <v>328</v>
      </c>
    </row>
    <row r="104" spans="1:372" s="190" customFormat="1" ht="12" x14ac:dyDescent="0.2">
      <c r="A104" s="186" t="s">
        <v>170</v>
      </c>
      <c r="B104" s="187"/>
      <c r="C104" s="187"/>
      <c r="D104" s="187"/>
      <c r="E104" s="187"/>
      <c r="F104" s="187"/>
      <c r="G104" s="188"/>
      <c r="H104" s="188"/>
      <c r="I104" s="188"/>
      <c r="J104" s="188"/>
      <c r="K104" s="188"/>
      <c r="L104" s="225" t="s">
        <v>210</v>
      </c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</row>
    <row r="105" spans="1:372" s="190" customFormat="1" ht="12" x14ac:dyDescent="0.2">
      <c r="A105" s="191" t="s">
        <v>294</v>
      </c>
      <c r="B105" s="187"/>
      <c r="C105" s="187"/>
      <c r="D105" s="187"/>
      <c r="E105" s="187"/>
      <c r="F105" s="187"/>
      <c r="G105" s="188"/>
      <c r="H105" s="188"/>
      <c r="I105" s="188"/>
      <c r="J105" s="188"/>
      <c r="K105" s="188"/>
      <c r="L105" s="225" t="s">
        <v>256</v>
      </c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89"/>
      <c r="BO105" s="189"/>
      <c r="BP105" s="189"/>
      <c r="BQ105" s="189"/>
    </row>
    <row r="106" spans="1:372" s="190" customFormat="1" ht="12" x14ac:dyDescent="0.2">
      <c r="A106" s="191" t="s">
        <v>254</v>
      </c>
      <c r="B106" s="187"/>
      <c r="C106" s="187"/>
      <c r="D106" s="187"/>
      <c r="E106" s="187"/>
      <c r="F106" s="187"/>
      <c r="G106" s="188"/>
      <c r="H106" s="188"/>
      <c r="I106" s="188"/>
      <c r="J106" s="188"/>
      <c r="K106" s="188"/>
      <c r="L106" s="225" t="s">
        <v>257</v>
      </c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</row>
    <row r="107" spans="1:372" s="190" customFormat="1" ht="12" x14ac:dyDescent="0.2">
      <c r="A107" s="191" t="s">
        <v>218</v>
      </c>
      <c r="B107" s="187"/>
      <c r="C107" s="187"/>
      <c r="D107" s="187"/>
      <c r="E107" s="187"/>
      <c r="F107" s="187"/>
      <c r="G107" s="188"/>
      <c r="H107" s="188"/>
      <c r="I107" s="188"/>
      <c r="J107" s="188"/>
      <c r="K107" s="188"/>
      <c r="L107" s="225" t="s">
        <v>301</v>
      </c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  <c r="BV107" s="189"/>
      <c r="BW107" s="189"/>
      <c r="BX107" s="189"/>
      <c r="BY107" s="189"/>
      <c r="BZ107" s="189"/>
      <c r="CA107" s="189"/>
      <c r="CB107" s="189"/>
      <c r="CC107" s="189"/>
      <c r="CD107" s="189"/>
      <c r="CE107" s="189"/>
      <c r="CF107" s="189"/>
      <c r="CG107" s="189"/>
      <c r="CH107" s="189"/>
      <c r="CI107" s="189"/>
      <c r="CJ107" s="189"/>
      <c r="CK107" s="189"/>
      <c r="CL107" s="189"/>
      <c r="CM107" s="189"/>
      <c r="CN107" s="189"/>
      <c r="CO107" s="189"/>
      <c r="CP107" s="189"/>
      <c r="CQ107" s="189"/>
      <c r="CR107" s="189"/>
      <c r="CS107" s="189"/>
      <c r="CT107" s="189"/>
      <c r="CU107" s="189"/>
      <c r="CV107" s="189"/>
      <c r="CW107" s="189"/>
      <c r="CX107" s="189"/>
      <c r="CY107" s="189"/>
      <c r="CZ107" s="189"/>
      <c r="DA107" s="189"/>
      <c r="DB107" s="189"/>
      <c r="DC107" s="189"/>
      <c r="DD107" s="189"/>
      <c r="DE107" s="189"/>
      <c r="DF107" s="189"/>
      <c r="DG107" s="189"/>
      <c r="DH107" s="189"/>
      <c r="DI107" s="189"/>
      <c r="DJ107" s="189"/>
      <c r="DK107" s="189"/>
      <c r="DL107" s="189"/>
      <c r="DM107" s="189"/>
      <c r="DN107" s="189"/>
      <c r="DO107" s="189"/>
      <c r="DP107" s="189"/>
      <c r="DQ107" s="189"/>
      <c r="DR107" s="189"/>
      <c r="DS107" s="189"/>
      <c r="DT107" s="189"/>
      <c r="DU107" s="189"/>
      <c r="DV107" s="189"/>
      <c r="DW107" s="189"/>
      <c r="DX107" s="189"/>
      <c r="DY107" s="189"/>
      <c r="DZ107" s="189"/>
      <c r="EA107" s="189"/>
      <c r="EB107" s="189"/>
      <c r="EC107" s="189"/>
      <c r="ED107" s="189"/>
      <c r="EE107" s="189"/>
      <c r="EF107" s="189"/>
      <c r="EG107" s="189"/>
      <c r="EH107" s="189"/>
      <c r="EI107" s="189"/>
      <c r="EJ107" s="189"/>
      <c r="EK107" s="189"/>
      <c r="EL107" s="189"/>
      <c r="EM107" s="189"/>
      <c r="EN107" s="189"/>
      <c r="EO107" s="189"/>
      <c r="EP107" s="189"/>
      <c r="EQ107" s="189"/>
      <c r="ER107" s="189"/>
      <c r="ES107" s="189"/>
      <c r="ET107" s="189"/>
      <c r="EU107" s="189"/>
      <c r="EV107" s="189"/>
      <c r="EW107" s="189"/>
      <c r="EX107" s="189"/>
      <c r="EY107" s="189"/>
      <c r="EZ107" s="189"/>
      <c r="FA107" s="189"/>
      <c r="FB107" s="189"/>
      <c r="FC107" s="189"/>
      <c r="FD107" s="189"/>
      <c r="FE107" s="189"/>
      <c r="FF107" s="189"/>
      <c r="FG107" s="189"/>
      <c r="FH107" s="189"/>
      <c r="FI107" s="189"/>
      <c r="FJ107" s="189"/>
      <c r="FK107" s="189"/>
      <c r="FL107" s="189"/>
      <c r="FM107" s="189"/>
      <c r="FN107" s="189"/>
      <c r="FO107" s="189"/>
      <c r="FP107" s="189"/>
      <c r="FQ107" s="189"/>
      <c r="FR107" s="189"/>
      <c r="FS107" s="189"/>
      <c r="FT107" s="189"/>
      <c r="FU107" s="189"/>
      <c r="FV107" s="189"/>
      <c r="FW107" s="189"/>
      <c r="FX107" s="189"/>
      <c r="FY107" s="189"/>
      <c r="FZ107" s="189"/>
      <c r="GA107" s="189"/>
      <c r="GB107" s="189"/>
      <c r="GC107" s="189"/>
      <c r="GD107" s="189"/>
      <c r="GE107" s="189"/>
      <c r="GF107" s="189"/>
      <c r="GG107" s="189"/>
      <c r="GH107" s="189"/>
      <c r="GI107" s="189"/>
      <c r="GJ107" s="189"/>
      <c r="GK107" s="189"/>
      <c r="GL107" s="189"/>
      <c r="GM107" s="189"/>
      <c r="GN107" s="189"/>
      <c r="GO107" s="189"/>
      <c r="GP107" s="189"/>
      <c r="GQ107" s="189"/>
      <c r="GR107" s="189"/>
      <c r="GS107" s="189"/>
      <c r="GT107" s="189"/>
      <c r="GU107" s="189"/>
      <c r="GV107" s="189"/>
      <c r="GW107" s="189"/>
      <c r="GX107" s="189"/>
      <c r="GY107" s="189"/>
      <c r="GZ107" s="189"/>
      <c r="HA107" s="189"/>
      <c r="HB107" s="189"/>
      <c r="HC107" s="189"/>
      <c r="HD107" s="189"/>
      <c r="HE107" s="189"/>
      <c r="HF107" s="189"/>
      <c r="HG107" s="189"/>
      <c r="HH107" s="189"/>
      <c r="HI107" s="189"/>
      <c r="HJ107" s="189"/>
      <c r="HK107" s="189"/>
      <c r="HL107" s="189"/>
      <c r="HM107" s="189"/>
      <c r="HN107" s="189"/>
      <c r="HO107" s="189"/>
      <c r="HP107" s="189"/>
      <c r="HQ107" s="189"/>
      <c r="HR107" s="189"/>
      <c r="HS107" s="189"/>
      <c r="HT107" s="189"/>
      <c r="HU107" s="189"/>
      <c r="HV107" s="189"/>
      <c r="HW107" s="189"/>
      <c r="HX107" s="189"/>
      <c r="HY107" s="189"/>
      <c r="HZ107" s="189"/>
      <c r="IA107" s="189"/>
      <c r="IB107" s="189"/>
      <c r="IC107" s="189"/>
      <c r="ID107" s="189"/>
      <c r="IE107" s="189"/>
      <c r="IF107" s="189"/>
      <c r="IG107" s="189"/>
      <c r="IH107" s="189"/>
      <c r="II107" s="189"/>
      <c r="IJ107" s="189"/>
      <c r="IK107" s="189"/>
      <c r="IL107" s="189"/>
      <c r="IM107" s="189"/>
      <c r="IN107" s="189"/>
      <c r="IO107" s="189"/>
      <c r="IP107" s="189"/>
      <c r="IQ107" s="189"/>
      <c r="IR107" s="189"/>
      <c r="IS107" s="189"/>
      <c r="IT107" s="189"/>
      <c r="IU107" s="189"/>
      <c r="IV107" s="189"/>
      <c r="IW107" s="189"/>
      <c r="IX107" s="189"/>
      <c r="IY107" s="189"/>
      <c r="IZ107" s="189"/>
      <c r="JA107" s="189"/>
      <c r="JB107" s="189"/>
      <c r="JC107" s="189"/>
      <c r="JD107" s="189"/>
      <c r="JE107" s="189"/>
      <c r="JF107" s="189"/>
      <c r="JG107" s="189"/>
      <c r="JH107" s="189"/>
      <c r="JI107" s="189"/>
      <c r="JJ107" s="189"/>
      <c r="JK107" s="189"/>
      <c r="JL107" s="189"/>
      <c r="JM107" s="189"/>
      <c r="JN107" s="189"/>
      <c r="JO107" s="189"/>
      <c r="JP107" s="189"/>
      <c r="JQ107" s="189"/>
      <c r="JR107" s="189"/>
      <c r="JS107" s="189"/>
      <c r="JT107" s="189"/>
      <c r="JU107" s="189"/>
      <c r="JV107" s="189"/>
      <c r="JW107" s="189"/>
      <c r="JX107" s="189"/>
      <c r="JY107" s="189"/>
      <c r="JZ107" s="189"/>
      <c r="KA107" s="189"/>
      <c r="KB107" s="189"/>
      <c r="KC107" s="189"/>
      <c r="KD107" s="189"/>
      <c r="KE107" s="189"/>
      <c r="KF107" s="189"/>
      <c r="KG107" s="189"/>
      <c r="KH107" s="189"/>
      <c r="KI107" s="189"/>
      <c r="KJ107" s="189"/>
      <c r="KK107" s="189"/>
      <c r="KL107" s="189"/>
      <c r="KM107" s="189"/>
      <c r="KN107" s="189"/>
      <c r="KO107" s="189"/>
      <c r="KP107" s="189"/>
      <c r="KQ107" s="189"/>
      <c r="KR107" s="189"/>
      <c r="KS107" s="189"/>
      <c r="KT107" s="189"/>
      <c r="KU107" s="189"/>
      <c r="KV107" s="189"/>
      <c r="KW107" s="189"/>
      <c r="KX107" s="189"/>
      <c r="KY107" s="189"/>
      <c r="KZ107" s="189"/>
      <c r="LA107" s="189"/>
      <c r="LB107" s="189"/>
      <c r="LC107" s="189"/>
      <c r="LD107" s="189"/>
      <c r="LE107" s="189"/>
      <c r="LF107" s="189"/>
      <c r="LG107" s="189"/>
      <c r="LH107" s="189"/>
      <c r="LI107" s="189"/>
      <c r="LJ107" s="189"/>
      <c r="LK107" s="189"/>
      <c r="LL107" s="189"/>
      <c r="LM107" s="189"/>
      <c r="LN107" s="189"/>
      <c r="LO107" s="189"/>
      <c r="LP107" s="189"/>
      <c r="LQ107" s="189"/>
      <c r="LR107" s="189"/>
      <c r="LS107" s="189"/>
      <c r="LT107" s="189"/>
      <c r="LU107" s="189"/>
      <c r="LV107" s="189"/>
      <c r="LW107" s="189"/>
      <c r="LX107" s="189"/>
      <c r="LY107" s="189"/>
      <c r="LZ107" s="189"/>
      <c r="MA107" s="189"/>
      <c r="MB107" s="189"/>
      <c r="MC107" s="189"/>
      <c r="MD107" s="189"/>
      <c r="ME107" s="189"/>
      <c r="MF107" s="189"/>
      <c r="MG107" s="189"/>
      <c r="MH107" s="189"/>
      <c r="MI107" s="189"/>
      <c r="MJ107" s="189"/>
      <c r="MK107" s="189"/>
      <c r="ML107" s="189"/>
      <c r="MM107" s="189"/>
      <c r="MN107" s="189"/>
      <c r="MO107" s="189"/>
      <c r="MP107" s="189"/>
      <c r="MQ107" s="189"/>
      <c r="MR107" s="189"/>
      <c r="MS107" s="189"/>
      <c r="MT107" s="189"/>
      <c r="MU107" s="189"/>
      <c r="MV107" s="189"/>
      <c r="MW107" s="189"/>
      <c r="MX107" s="189"/>
      <c r="MY107" s="189"/>
      <c r="MZ107" s="189"/>
      <c r="NA107" s="189"/>
      <c r="NB107" s="189"/>
      <c r="NC107" s="189"/>
      <c r="ND107" s="189"/>
      <c r="NE107" s="189"/>
      <c r="NF107" s="189"/>
      <c r="NG107" s="189"/>
      <c r="NH107" s="189"/>
    </row>
    <row r="108" spans="1:372" s="190" customFormat="1" ht="12" x14ac:dyDescent="0.2">
      <c r="A108" s="191" t="s">
        <v>255</v>
      </c>
      <c r="B108" s="187"/>
      <c r="C108" s="187"/>
      <c r="D108" s="187"/>
      <c r="E108" s="187"/>
      <c r="F108" s="187"/>
      <c r="G108" s="188"/>
      <c r="H108" s="188"/>
      <c r="I108" s="188"/>
      <c r="J108" s="188"/>
      <c r="K108" s="188"/>
      <c r="L108" s="225" t="s">
        <v>230</v>
      </c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  <c r="CW108" s="189"/>
      <c r="CX108" s="189"/>
      <c r="CY108" s="189"/>
      <c r="CZ108" s="189"/>
      <c r="DA108" s="189"/>
      <c r="DB108" s="189"/>
      <c r="DC108" s="189"/>
      <c r="DD108" s="189"/>
      <c r="DE108" s="189"/>
      <c r="DF108" s="189"/>
      <c r="DG108" s="189"/>
      <c r="DH108" s="189"/>
      <c r="DI108" s="189"/>
      <c r="DJ108" s="189"/>
      <c r="DK108" s="189"/>
      <c r="DL108" s="189"/>
      <c r="DM108" s="189"/>
      <c r="DN108" s="189"/>
      <c r="DO108" s="189"/>
      <c r="DP108" s="189"/>
      <c r="DQ108" s="189"/>
      <c r="DR108" s="189"/>
      <c r="DS108" s="189"/>
      <c r="DT108" s="189"/>
      <c r="DU108" s="189"/>
      <c r="DV108" s="189"/>
      <c r="DW108" s="189"/>
      <c r="DX108" s="189"/>
      <c r="DY108" s="189"/>
      <c r="DZ108" s="189"/>
      <c r="EA108" s="189"/>
      <c r="EB108" s="189"/>
      <c r="EC108" s="189"/>
      <c r="ED108" s="189"/>
      <c r="EE108" s="189"/>
      <c r="EF108" s="189"/>
      <c r="EG108" s="189"/>
      <c r="EH108" s="189"/>
      <c r="EI108" s="189"/>
      <c r="EJ108" s="189"/>
      <c r="EK108" s="189"/>
      <c r="EL108" s="189"/>
      <c r="EM108" s="189"/>
      <c r="EN108" s="189"/>
      <c r="EO108" s="189"/>
      <c r="EP108" s="189"/>
      <c r="EQ108" s="189"/>
      <c r="ER108" s="189"/>
      <c r="ES108" s="189"/>
      <c r="ET108" s="189"/>
      <c r="EU108" s="189"/>
      <c r="EV108" s="189"/>
      <c r="EW108" s="189"/>
      <c r="EX108" s="189"/>
      <c r="EY108" s="189"/>
      <c r="EZ108" s="189"/>
      <c r="FA108" s="189"/>
      <c r="FB108" s="189"/>
      <c r="FC108" s="189"/>
      <c r="FD108" s="189"/>
      <c r="FE108" s="189"/>
      <c r="FF108" s="189"/>
      <c r="FG108" s="189"/>
      <c r="FH108" s="189"/>
      <c r="FI108" s="189"/>
      <c r="FJ108" s="189"/>
      <c r="FK108" s="189"/>
      <c r="FL108" s="189"/>
      <c r="FM108" s="189"/>
      <c r="FN108" s="189"/>
      <c r="FO108" s="189"/>
      <c r="FP108" s="189"/>
      <c r="FQ108" s="189"/>
      <c r="FR108" s="189"/>
      <c r="FS108" s="189"/>
      <c r="FT108" s="189"/>
      <c r="FU108" s="189"/>
      <c r="FV108" s="189"/>
      <c r="FW108" s="189"/>
      <c r="FX108" s="189"/>
      <c r="FY108" s="189"/>
      <c r="FZ108" s="189"/>
      <c r="GA108" s="189"/>
      <c r="GB108" s="189"/>
      <c r="GC108" s="189"/>
      <c r="GD108" s="189"/>
      <c r="GE108" s="189"/>
      <c r="GF108" s="189"/>
      <c r="GG108" s="189"/>
      <c r="GH108" s="189"/>
      <c r="GI108" s="189"/>
      <c r="GJ108" s="189"/>
      <c r="GK108" s="189"/>
      <c r="GL108" s="189"/>
      <c r="GM108" s="189"/>
      <c r="GN108" s="189"/>
      <c r="GO108" s="189"/>
      <c r="GP108" s="189"/>
      <c r="GQ108" s="189"/>
      <c r="GR108" s="189"/>
      <c r="GS108" s="189"/>
      <c r="GT108" s="189"/>
      <c r="GU108" s="189"/>
      <c r="GV108" s="189"/>
      <c r="GW108" s="189"/>
      <c r="GX108" s="189"/>
      <c r="GY108" s="189"/>
      <c r="GZ108" s="189"/>
      <c r="HA108" s="189"/>
      <c r="HB108" s="189"/>
      <c r="HC108" s="189"/>
      <c r="HD108" s="189"/>
      <c r="HE108" s="189"/>
      <c r="HF108" s="189"/>
      <c r="HG108" s="189"/>
      <c r="HH108" s="189"/>
      <c r="HI108" s="189"/>
      <c r="HJ108" s="189"/>
      <c r="HK108" s="189"/>
      <c r="HL108" s="189"/>
      <c r="HM108" s="189"/>
      <c r="HN108" s="189"/>
      <c r="HO108" s="189"/>
      <c r="HP108" s="189"/>
      <c r="HQ108" s="189"/>
      <c r="HR108" s="189"/>
      <c r="HS108" s="189"/>
      <c r="HT108" s="189"/>
      <c r="HU108" s="189"/>
      <c r="HV108" s="189"/>
      <c r="HW108" s="189"/>
      <c r="HX108" s="189"/>
      <c r="HY108" s="189"/>
      <c r="HZ108" s="189"/>
      <c r="IA108" s="189"/>
      <c r="IB108" s="189"/>
      <c r="IC108" s="189"/>
      <c r="ID108" s="189"/>
      <c r="IE108" s="189"/>
      <c r="IF108" s="189"/>
      <c r="IG108" s="189"/>
      <c r="IH108" s="189"/>
      <c r="II108" s="189"/>
      <c r="IJ108" s="189"/>
      <c r="IK108" s="189"/>
      <c r="IL108" s="189"/>
      <c r="IM108" s="189"/>
      <c r="IN108" s="189"/>
      <c r="IO108" s="189"/>
      <c r="IP108" s="189"/>
      <c r="IQ108" s="189"/>
      <c r="IR108" s="189"/>
      <c r="IS108" s="189"/>
      <c r="IT108" s="189"/>
      <c r="IU108" s="189"/>
      <c r="IV108" s="189"/>
      <c r="IW108" s="189"/>
      <c r="IX108" s="189"/>
      <c r="IY108" s="189"/>
      <c r="IZ108" s="189"/>
      <c r="JA108" s="189"/>
      <c r="JB108" s="189"/>
      <c r="JC108" s="189"/>
      <c r="JD108" s="189"/>
      <c r="JE108" s="189"/>
      <c r="JF108" s="189"/>
      <c r="JG108" s="189"/>
      <c r="JH108" s="189"/>
      <c r="JI108" s="189"/>
      <c r="JJ108" s="189"/>
      <c r="JK108" s="189"/>
      <c r="JL108" s="189"/>
      <c r="JM108" s="189"/>
      <c r="JN108" s="189"/>
      <c r="JO108" s="189"/>
      <c r="JP108" s="189"/>
      <c r="JQ108" s="189"/>
      <c r="JR108" s="189"/>
      <c r="JS108" s="189"/>
      <c r="JT108" s="189"/>
      <c r="JU108" s="189"/>
      <c r="JV108" s="189"/>
      <c r="JW108" s="189"/>
      <c r="JX108" s="189"/>
      <c r="JY108" s="189"/>
      <c r="JZ108" s="189"/>
      <c r="KA108" s="189"/>
      <c r="KB108" s="189"/>
      <c r="KC108" s="189"/>
      <c r="KD108" s="189"/>
      <c r="KE108" s="189"/>
      <c r="KF108" s="189"/>
      <c r="KG108" s="189"/>
      <c r="KH108" s="189"/>
      <c r="KI108" s="189"/>
      <c r="KJ108" s="189"/>
      <c r="KK108" s="189"/>
      <c r="KL108" s="189"/>
      <c r="KM108" s="189"/>
      <c r="KN108" s="189"/>
      <c r="KO108" s="189"/>
      <c r="KP108" s="189"/>
      <c r="KQ108" s="189"/>
      <c r="KR108" s="189"/>
      <c r="KS108" s="189"/>
      <c r="KT108" s="189"/>
      <c r="KU108" s="189"/>
      <c r="KV108" s="189"/>
      <c r="KW108" s="189"/>
      <c r="KX108" s="189"/>
      <c r="KY108" s="189"/>
      <c r="KZ108" s="189"/>
      <c r="LA108" s="189"/>
      <c r="LB108" s="189"/>
      <c r="LC108" s="189"/>
      <c r="LD108" s="189"/>
      <c r="LE108" s="189"/>
      <c r="LF108" s="189"/>
      <c r="LG108" s="189"/>
      <c r="LH108" s="189"/>
      <c r="LI108" s="189"/>
      <c r="LJ108" s="189"/>
      <c r="LK108" s="189"/>
      <c r="LL108" s="189"/>
      <c r="LM108" s="189"/>
      <c r="LN108" s="189"/>
      <c r="LO108" s="189"/>
      <c r="LP108" s="189"/>
      <c r="LQ108" s="189"/>
      <c r="LR108" s="189"/>
      <c r="LS108" s="189"/>
      <c r="LT108" s="189"/>
      <c r="LU108" s="189"/>
      <c r="LV108" s="189"/>
      <c r="LW108" s="189"/>
      <c r="LX108" s="189"/>
      <c r="LY108" s="189"/>
      <c r="LZ108" s="189"/>
      <c r="MA108" s="189"/>
      <c r="MB108" s="189"/>
      <c r="MC108" s="189"/>
      <c r="MD108" s="189"/>
      <c r="ME108" s="189"/>
      <c r="MF108" s="189"/>
      <c r="MG108" s="189"/>
      <c r="MH108" s="189"/>
      <c r="MI108" s="189"/>
      <c r="MJ108" s="189"/>
      <c r="MK108" s="189"/>
      <c r="ML108" s="189"/>
      <c r="MM108" s="189"/>
      <c r="MN108" s="189"/>
      <c r="MO108" s="189"/>
      <c r="MP108" s="189"/>
      <c r="MQ108" s="189"/>
      <c r="MR108" s="189"/>
      <c r="MS108" s="189"/>
      <c r="MT108" s="189"/>
      <c r="MU108" s="189"/>
      <c r="MV108" s="189"/>
      <c r="MW108" s="189"/>
      <c r="MX108" s="189"/>
      <c r="MY108" s="189"/>
      <c r="MZ108" s="189"/>
      <c r="NA108" s="189"/>
      <c r="NB108" s="189"/>
      <c r="NC108" s="189"/>
      <c r="ND108" s="189"/>
      <c r="NE108" s="189"/>
      <c r="NF108" s="189"/>
      <c r="NG108" s="189"/>
      <c r="NH108" s="189"/>
    </row>
    <row r="109" spans="1:372" s="190" customFormat="1" ht="12" x14ac:dyDescent="0.2">
      <c r="A109" s="191" t="s">
        <v>341</v>
      </c>
      <c r="G109" s="189"/>
      <c r="H109" s="189"/>
      <c r="I109" s="189"/>
      <c r="J109" s="189"/>
      <c r="K109" s="189"/>
      <c r="L109" s="225" t="s">
        <v>311</v>
      </c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</row>
    <row r="110" spans="1:372" s="190" customFormat="1" ht="12" x14ac:dyDescent="0.2">
      <c r="A110" s="191" t="s">
        <v>248</v>
      </c>
      <c r="G110" s="189"/>
      <c r="H110" s="189"/>
      <c r="I110" s="189"/>
      <c r="J110" s="189"/>
      <c r="K110" s="189"/>
      <c r="L110" s="230" t="s">
        <v>249</v>
      </c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</row>
    <row r="111" spans="1:372" x14ac:dyDescent="0.2">
      <c r="G111" s="234"/>
      <c r="H111" s="234"/>
      <c r="I111" s="234"/>
      <c r="J111" s="234"/>
      <c r="K111" s="234"/>
      <c r="L111" s="238"/>
    </row>
    <row r="113" spans="1:13" x14ac:dyDescent="0.2"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</row>
    <row r="114" spans="1:13" x14ac:dyDescent="0.2">
      <c r="A114" s="39"/>
    </row>
    <row r="118" spans="1:13" ht="18" x14ac:dyDescent="0.25">
      <c r="M118" s="250"/>
    </row>
  </sheetData>
  <mergeCells count="3">
    <mergeCell ref="A3:L3"/>
    <mergeCell ref="B4:F4"/>
    <mergeCell ref="G4:K4"/>
  </mergeCells>
  <conditionalFormatting sqref="B6:K103">
    <cfRule type="cellIs" dxfId="25" priority="2" operator="lessThan">
      <formula>0.05</formula>
    </cfRule>
  </conditionalFormatting>
  <printOptions horizontalCentered="1" verticalCentered="1"/>
  <pageMargins left="0.196850393700787" right="0.196850393700787" top="0" bottom="0" header="0.196850393700787" footer="7.8740157480315001E-2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136"/>
  <sheetViews>
    <sheetView zoomScaleNormal="100" zoomScaleSheetLayoutView="88" workbookViewId="0">
      <selection activeCell="F8" sqref="F8"/>
    </sheetView>
  </sheetViews>
  <sheetFormatPr defaultColWidth="9.140625" defaultRowHeight="12.75" x14ac:dyDescent="0.2"/>
  <cols>
    <col min="1" max="1" width="31.42578125" style="116" customWidth="1"/>
    <col min="2" max="3" width="9.42578125" style="235" bestFit="1" customWidth="1"/>
    <col min="4" max="6" width="9.28515625" style="235" customWidth="1"/>
    <col min="7" max="7" width="9.85546875" style="235" customWidth="1"/>
    <col min="8" max="8" width="10.42578125" style="235" bestFit="1" customWidth="1"/>
    <col min="9" max="11" width="10.28515625" style="235" customWidth="1"/>
    <col min="12" max="12" width="35.7109375" style="240" customWidth="1"/>
    <col min="13" max="13" width="5.5703125" style="234" customWidth="1"/>
    <col min="14" max="16384" width="9.140625" style="235"/>
  </cols>
  <sheetData>
    <row r="1" spans="1:71" s="393" customFormat="1" ht="15" x14ac:dyDescent="0.25">
      <c r="A1" s="388" t="s">
        <v>364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  <c r="M1" s="391"/>
    </row>
    <row r="2" spans="1:71" s="407" customFormat="1" ht="15" x14ac:dyDescent="0.25">
      <c r="A2" s="403" t="s">
        <v>363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  <c r="M2" s="406"/>
    </row>
    <row r="3" spans="1:71" s="407" customFormat="1" ht="15" x14ac:dyDescent="0.25">
      <c r="A3" s="412" t="s">
        <v>304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06"/>
    </row>
    <row r="4" spans="1:71" ht="20.2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224</v>
      </c>
      <c r="H4" s="399"/>
      <c r="I4" s="399"/>
      <c r="J4" s="399"/>
      <c r="K4" s="399"/>
      <c r="L4" s="9" t="s">
        <v>3</v>
      </c>
    </row>
    <row r="5" spans="1:71" s="101" customFormat="1" ht="15.75" customHeight="1" thickBot="1" x14ac:dyDescent="0.25">
      <c r="A5" s="192"/>
      <c r="B5" s="222">
        <v>2011</v>
      </c>
      <c r="C5" s="222">
        <v>2012</v>
      </c>
      <c r="D5" s="255">
        <v>2013</v>
      </c>
      <c r="E5" s="222">
        <v>2014</v>
      </c>
      <c r="F5" s="263">
        <v>2015</v>
      </c>
      <c r="G5" s="222">
        <v>2011</v>
      </c>
      <c r="H5" s="222">
        <v>2012</v>
      </c>
      <c r="I5" s="255">
        <v>2013</v>
      </c>
      <c r="J5" s="222">
        <v>2014</v>
      </c>
      <c r="K5" s="263">
        <v>2015</v>
      </c>
      <c r="L5" s="193" t="s">
        <v>4</v>
      </c>
      <c r="M5" s="100"/>
    </row>
    <row r="6" spans="1:71" s="101" customFormat="1" ht="19.5" customHeight="1" thickBot="1" x14ac:dyDescent="0.25">
      <c r="A6" s="194" t="s">
        <v>5</v>
      </c>
      <c r="B6" s="15">
        <v>23619.85422667992</v>
      </c>
      <c r="C6" s="15">
        <v>28117.622525999999</v>
      </c>
      <c r="D6" s="15">
        <v>34331.193370999994</v>
      </c>
      <c r="E6" s="15">
        <v>29303.100253999997</v>
      </c>
      <c r="F6" s="130">
        <v>29007.052711</v>
      </c>
      <c r="G6" s="15">
        <v>41246.427467529895</v>
      </c>
      <c r="H6" s="15">
        <v>52138.225673000001</v>
      </c>
      <c r="I6" s="15">
        <v>55497.137460999998</v>
      </c>
      <c r="J6" s="15">
        <v>50718.324401000005</v>
      </c>
      <c r="K6" s="130">
        <v>31926.516339000002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</row>
    <row r="7" spans="1:71" ht="19.5" customHeight="1" x14ac:dyDescent="0.2">
      <c r="A7" s="17" t="s">
        <v>7</v>
      </c>
      <c r="B7" s="18">
        <v>5051.6895203883296</v>
      </c>
      <c r="C7" s="18">
        <v>5887.4849130000002</v>
      </c>
      <c r="D7" s="18">
        <v>9453.2679970000008</v>
      </c>
      <c r="E7" s="18">
        <v>9158.4822430000004</v>
      </c>
      <c r="F7" s="131">
        <v>5374.354636</v>
      </c>
      <c r="G7" s="19">
        <v>901.96259621963998</v>
      </c>
      <c r="H7" s="19">
        <v>1235.7123899999999</v>
      </c>
      <c r="I7" s="19">
        <v>4095.25254</v>
      </c>
      <c r="J7" s="18">
        <v>4955.64257</v>
      </c>
      <c r="K7" s="131">
        <v>2022.657007</v>
      </c>
      <c r="L7" s="37" t="s">
        <v>8</v>
      </c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</row>
    <row r="8" spans="1:71" ht="20.100000000000001" customHeight="1" x14ac:dyDescent="0.2">
      <c r="A8" s="86" t="s">
        <v>9</v>
      </c>
      <c r="B8" s="22">
        <v>13806.695763323731</v>
      </c>
      <c r="C8" s="22">
        <v>15754.215158000001</v>
      </c>
      <c r="D8" s="22">
        <v>24877.921472999999</v>
      </c>
      <c r="E8" s="22">
        <v>20144.618010999999</v>
      </c>
      <c r="F8" s="132">
        <v>19400.275185999999</v>
      </c>
      <c r="G8" s="22">
        <v>6976.0626683589599</v>
      </c>
      <c r="H8" s="22">
        <v>10588.744962999999</v>
      </c>
      <c r="I8" s="22">
        <v>19314.728762999999</v>
      </c>
      <c r="J8" s="22">
        <v>44955.229557999999</v>
      </c>
      <c r="K8" s="132">
        <v>25573.558335999998</v>
      </c>
      <c r="L8" s="196" t="s">
        <v>10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</row>
    <row r="9" spans="1:71" ht="23.25" customHeight="1" x14ac:dyDescent="0.2">
      <c r="A9" s="86" t="s">
        <v>298</v>
      </c>
      <c r="B9" s="22">
        <v>0.18289015358999999</v>
      </c>
      <c r="C9" s="22">
        <v>3.8311359999999999</v>
      </c>
      <c r="D9" s="22">
        <v>15.938065999999999</v>
      </c>
      <c r="E9" s="22">
        <v>4.3383479999999999</v>
      </c>
      <c r="F9" s="132" t="s">
        <v>293</v>
      </c>
      <c r="G9" s="22">
        <v>33357.732539999997</v>
      </c>
      <c r="H9" s="22">
        <v>30676.561104</v>
      </c>
      <c r="I9" s="22">
        <v>32087.129499999999</v>
      </c>
      <c r="J9" s="22">
        <v>34834.485541000002</v>
      </c>
      <c r="K9" s="132">
        <v>17425.8</v>
      </c>
      <c r="L9" s="196" t="s">
        <v>258</v>
      </c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</row>
    <row r="10" spans="1:71" ht="20.100000000000001" customHeight="1" thickBot="1" x14ac:dyDescent="0.25">
      <c r="A10" s="197" t="s">
        <v>179</v>
      </c>
      <c r="B10" s="18">
        <v>4761.4689429678601</v>
      </c>
      <c r="C10" s="18">
        <v>6475.9224549999999</v>
      </c>
      <c r="D10" s="18" t="s">
        <v>293</v>
      </c>
      <c r="E10" s="18" t="s">
        <v>293</v>
      </c>
      <c r="F10" s="131">
        <v>4232.4228890000004</v>
      </c>
      <c r="G10" s="18">
        <v>10.669662951299999</v>
      </c>
      <c r="H10" s="18">
        <v>9637.2072160000007</v>
      </c>
      <c r="I10" s="18" t="s">
        <v>293</v>
      </c>
      <c r="J10" s="18">
        <v>807.45227299999999</v>
      </c>
      <c r="K10" s="131">
        <v>4330.3009959999999</v>
      </c>
      <c r="L10" s="198" t="s">
        <v>190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</row>
    <row r="11" spans="1:71" s="101" customFormat="1" ht="13.5" thickBot="1" x14ac:dyDescent="0.25">
      <c r="A11" s="192" t="s">
        <v>11</v>
      </c>
      <c r="B11" s="27">
        <v>3530.18293589118</v>
      </c>
      <c r="C11" s="27">
        <v>4180.5651079999998</v>
      </c>
      <c r="D11" s="27">
        <v>4929.0291790000001</v>
      </c>
      <c r="E11" s="27">
        <v>4296.864885</v>
      </c>
      <c r="F11" s="133">
        <v>3988.9444680000001</v>
      </c>
      <c r="G11" s="27">
        <v>520.88394810954003</v>
      </c>
      <c r="H11" s="27">
        <v>490.69043099999999</v>
      </c>
      <c r="I11" s="27">
        <v>974.56948999999997</v>
      </c>
      <c r="J11" s="27">
        <v>476.64279399999998</v>
      </c>
      <c r="K11" s="133">
        <v>484.43147900000002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</row>
    <row r="12" spans="1:71" ht="18" customHeight="1" thickBot="1" x14ac:dyDescent="0.25">
      <c r="A12" s="200" t="s">
        <v>265</v>
      </c>
      <c r="B12" s="30">
        <v>2981.7706373389501</v>
      </c>
      <c r="C12" s="30">
        <v>3527.2516409999998</v>
      </c>
      <c r="D12" s="30">
        <v>4081.8998219999999</v>
      </c>
      <c r="E12" s="30">
        <v>3763.130161</v>
      </c>
      <c r="F12" s="64">
        <v>3465.041228</v>
      </c>
      <c r="G12" s="31">
        <v>470.39846334869998</v>
      </c>
      <c r="H12" s="31">
        <v>433.07264099999998</v>
      </c>
      <c r="I12" s="31">
        <v>904.96518700000001</v>
      </c>
      <c r="J12" s="31">
        <v>406.03116199999999</v>
      </c>
      <c r="K12" s="134">
        <v>455.79133000000002</v>
      </c>
      <c r="L12" s="201" t="s">
        <v>270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</row>
    <row r="13" spans="1:71" ht="15.75" customHeight="1" x14ac:dyDescent="0.2">
      <c r="A13" s="33" t="s">
        <v>13</v>
      </c>
      <c r="B13" s="22">
        <v>2956.3315041040501</v>
      </c>
      <c r="C13" s="22">
        <v>3506.8509629999999</v>
      </c>
      <c r="D13" s="22">
        <v>4313.504398</v>
      </c>
      <c r="E13" s="19">
        <v>3718.319148</v>
      </c>
      <c r="F13" s="150">
        <v>3482.2669649999998</v>
      </c>
      <c r="G13" s="34">
        <v>516.15068976404996</v>
      </c>
      <c r="H13" s="34">
        <v>481.88978900000001</v>
      </c>
      <c r="I13" s="34">
        <v>949.13430800000003</v>
      </c>
      <c r="J13" s="34">
        <v>460.74622399999998</v>
      </c>
      <c r="K13" s="135">
        <v>464.630605</v>
      </c>
      <c r="L13" s="35" t="s">
        <v>14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</row>
    <row r="14" spans="1:71" ht="15.75" customHeight="1" x14ac:dyDescent="0.2">
      <c r="A14" s="202" t="s">
        <v>15</v>
      </c>
      <c r="B14" s="18">
        <v>2774.9526851877899</v>
      </c>
      <c r="C14" s="18">
        <v>3266.879324</v>
      </c>
      <c r="D14" s="18">
        <v>3874.9634850000002</v>
      </c>
      <c r="E14" s="18">
        <v>3578.657334</v>
      </c>
      <c r="F14" s="131">
        <v>3279.9048640000001</v>
      </c>
      <c r="G14" s="18">
        <v>470.00789751282002</v>
      </c>
      <c r="H14" s="18">
        <v>429.64740499999999</v>
      </c>
      <c r="I14" s="18">
        <v>898.36957500000005</v>
      </c>
      <c r="J14" s="18">
        <v>403.43472000000003</v>
      </c>
      <c r="K14" s="131">
        <v>444.07616400000001</v>
      </c>
      <c r="L14" s="37" t="s">
        <v>16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</row>
    <row r="15" spans="1:71" x14ac:dyDescent="0.2">
      <c r="A15" s="41" t="s">
        <v>17</v>
      </c>
      <c r="B15" s="39">
        <v>59.394332257649992</v>
      </c>
      <c r="C15" s="39">
        <v>40.701390000000004</v>
      </c>
      <c r="D15" s="39">
        <v>10.026883</v>
      </c>
      <c r="E15" s="39">
        <v>13.704940000000001</v>
      </c>
      <c r="F15" s="136">
        <v>15.091758</v>
      </c>
      <c r="G15" s="39">
        <v>0.13730350647</v>
      </c>
      <c r="H15" s="7">
        <v>0.40751599999999999</v>
      </c>
      <c r="I15" s="39">
        <v>0.51987300000000003</v>
      </c>
      <c r="J15" s="39">
        <v>12.806800000000001</v>
      </c>
      <c r="K15" s="136">
        <v>0.55949700000000002</v>
      </c>
      <c r="L15" s="42" t="s">
        <v>18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</row>
    <row r="16" spans="1:71" x14ac:dyDescent="0.2">
      <c r="A16" s="41" t="s">
        <v>19</v>
      </c>
      <c r="B16" s="39">
        <v>151.39023296753999</v>
      </c>
      <c r="C16" s="39">
        <v>273.828485</v>
      </c>
      <c r="D16" s="39">
        <v>387.73669100000001</v>
      </c>
      <c r="E16" s="39">
        <v>343.96007300000002</v>
      </c>
      <c r="F16" s="136">
        <v>279.91269399999999</v>
      </c>
      <c r="G16" s="39">
        <v>43.497755010959999</v>
      </c>
      <c r="H16" s="39">
        <v>44.333499000000003</v>
      </c>
      <c r="I16" s="39">
        <v>99.797111999999998</v>
      </c>
      <c r="J16" s="39">
        <v>18.207291000000001</v>
      </c>
      <c r="K16" s="136">
        <v>9.5915529999999993</v>
      </c>
      <c r="L16" s="42" t="s">
        <v>20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</row>
    <row r="17" spans="1:71" x14ac:dyDescent="0.2">
      <c r="A17" s="41" t="s">
        <v>21</v>
      </c>
      <c r="B17" s="39">
        <v>147.65251282061999</v>
      </c>
      <c r="C17" s="39">
        <v>118.105745</v>
      </c>
      <c r="D17" s="39">
        <v>117.58831499999999</v>
      </c>
      <c r="E17" s="39">
        <v>141.70450199999999</v>
      </c>
      <c r="F17" s="136">
        <v>79.503175999999996</v>
      </c>
      <c r="G17" s="39">
        <v>5.6072486234099994</v>
      </c>
      <c r="H17" s="39">
        <v>1.4799629999999999</v>
      </c>
      <c r="I17" s="39">
        <v>18.482578</v>
      </c>
      <c r="J17" s="39">
        <v>4.8947770000000004</v>
      </c>
      <c r="K17" s="136">
        <v>2.1818939999999998</v>
      </c>
      <c r="L17" s="42" t="s">
        <v>22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</row>
    <row r="18" spans="1:71" x14ac:dyDescent="0.2">
      <c r="A18" s="41" t="s">
        <v>23</v>
      </c>
      <c r="B18" s="39">
        <v>28.763052088079998</v>
      </c>
      <c r="C18" s="39">
        <v>29.158234</v>
      </c>
      <c r="D18" s="39">
        <v>19.554074</v>
      </c>
      <c r="E18" s="39">
        <v>19.426009000000001</v>
      </c>
      <c r="F18" s="136">
        <v>52.850225000000002</v>
      </c>
      <c r="G18" s="39">
        <v>2.0025146715599997</v>
      </c>
      <c r="H18" s="39">
        <v>1.560621</v>
      </c>
      <c r="I18" s="39">
        <v>13.421718</v>
      </c>
      <c r="J18" s="39" t="s">
        <v>293</v>
      </c>
      <c r="K18" s="136">
        <v>0.44761800000000002</v>
      </c>
      <c r="L18" s="42" t="s">
        <v>24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</row>
    <row r="19" spans="1:71" x14ac:dyDescent="0.2">
      <c r="A19" s="41" t="s">
        <v>25</v>
      </c>
      <c r="B19" s="39">
        <v>367.55977029879</v>
      </c>
      <c r="C19" s="39">
        <v>390.441619</v>
      </c>
      <c r="D19" s="39">
        <v>346.844697</v>
      </c>
      <c r="E19" s="39">
        <v>258.90835399999997</v>
      </c>
      <c r="F19" s="136">
        <v>259.30243899999999</v>
      </c>
      <c r="G19" s="39">
        <v>16.712850792929999</v>
      </c>
      <c r="H19" s="39">
        <v>44.695954</v>
      </c>
      <c r="I19" s="39">
        <v>50.681435999999998</v>
      </c>
      <c r="J19" s="39">
        <v>8.1793200000000006</v>
      </c>
      <c r="K19" s="136">
        <v>10.490829</v>
      </c>
      <c r="L19" s="42" t="s">
        <v>26</v>
      </c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</row>
    <row r="20" spans="1:71" x14ac:dyDescent="0.2">
      <c r="A20" s="41" t="s">
        <v>27</v>
      </c>
      <c r="B20" s="39">
        <v>633.90778213532997</v>
      </c>
      <c r="C20" s="39">
        <v>689.33946700000001</v>
      </c>
      <c r="D20" s="39">
        <v>938.52114600000004</v>
      </c>
      <c r="E20" s="39">
        <v>863.38636399999996</v>
      </c>
      <c r="F20" s="136">
        <v>523.89225499999998</v>
      </c>
      <c r="G20" s="39">
        <v>27.209176292309998</v>
      </c>
      <c r="H20" s="39">
        <v>49.801850000000002</v>
      </c>
      <c r="I20" s="39">
        <v>76.425746000000004</v>
      </c>
      <c r="J20" s="39">
        <v>41.01041</v>
      </c>
      <c r="K20" s="136">
        <v>40.324948999999997</v>
      </c>
      <c r="L20" s="42" t="s">
        <v>320</v>
      </c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</row>
    <row r="21" spans="1:71" x14ac:dyDescent="0.2">
      <c r="A21" s="41" t="s">
        <v>28</v>
      </c>
      <c r="B21" s="39">
        <v>8.6016317788500007</v>
      </c>
      <c r="C21" s="39">
        <v>12.896034999999999</v>
      </c>
      <c r="D21" s="39">
        <v>112.159907</v>
      </c>
      <c r="E21" s="39">
        <v>8.7939469999999993</v>
      </c>
      <c r="F21" s="136">
        <v>10.455349</v>
      </c>
      <c r="G21" s="39">
        <v>8.4373450761299988</v>
      </c>
      <c r="H21" s="39">
        <v>3.770629</v>
      </c>
      <c r="I21" s="39">
        <v>8.8137910000000002</v>
      </c>
      <c r="J21" s="39">
        <v>6.0481499999999997</v>
      </c>
      <c r="K21" s="136">
        <v>2.0233210000000001</v>
      </c>
      <c r="L21" s="42" t="s">
        <v>29</v>
      </c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</row>
    <row r="22" spans="1:71" x14ac:dyDescent="0.2">
      <c r="A22" s="41" t="s">
        <v>30</v>
      </c>
      <c r="B22" s="39">
        <v>52.019768805539996</v>
      </c>
      <c r="C22" s="39">
        <v>61.917060999999997</v>
      </c>
      <c r="D22" s="39">
        <v>37.144818999999998</v>
      </c>
      <c r="E22" s="39">
        <v>33.548946000000001</v>
      </c>
      <c r="F22" s="136">
        <v>53.588133999999997</v>
      </c>
      <c r="G22" s="39">
        <v>4.3418290473299992</v>
      </c>
      <c r="H22" s="39">
        <v>4.1565250000000002</v>
      </c>
      <c r="I22" s="39">
        <v>4.4592869999999998</v>
      </c>
      <c r="J22" s="39">
        <v>7.7654820000000004</v>
      </c>
      <c r="K22" s="136">
        <v>4.3861530000000002</v>
      </c>
      <c r="L22" s="42" t="s">
        <v>31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</row>
    <row r="23" spans="1:71" x14ac:dyDescent="0.2">
      <c r="A23" s="41" t="s">
        <v>32</v>
      </c>
      <c r="B23" s="39">
        <v>417.96679182612002</v>
      </c>
      <c r="C23" s="39">
        <v>530.17007999999998</v>
      </c>
      <c r="D23" s="39">
        <v>638.13925300000005</v>
      </c>
      <c r="E23" s="39">
        <v>572.89604199999997</v>
      </c>
      <c r="F23" s="136">
        <v>526.821234</v>
      </c>
      <c r="G23" s="39">
        <v>93.666622197989994</v>
      </c>
      <c r="H23" s="39">
        <v>53.286788000000001</v>
      </c>
      <c r="I23" s="39">
        <v>102.044082</v>
      </c>
      <c r="J23" s="39">
        <v>36.453149000000003</v>
      </c>
      <c r="K23" s="136">
        <v>67.401687999999993</v>
      </c>
      <c r="L23" s="42" t="s">
        <v>321</v>
      </c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</row>
    <row r="24" spans="1:71" x14ac:dyDescent="0.2">
      <c r="A24" s="41" t="s">
        <v>33</v>
      </c>
      <c r="B24" s="39">
        <v>1.0637699242199998</v>
      </c>
      <c r="C24" s="39">
        <v>4.2930869999999999</v>
      </c>
      <c r="D24" s="39">
        <v>6.4538820000000001</v>
      </c>
      <c r="E24" s="39">
        <v>3.929014</v>
      </c>
      <c r="F24" s="136">
        <v>20.750032999999998</v>
      </c>
      <c r="G24" s="39" t="s">
        <v>293</v>
      </c>
      <c r="H24" s="39" t="s">
        <v>293</v>
      </c>
      <c r="I24" s="39" t="s">
        <v>293</v>
      </c>
      <c r="J24" s="39" t="s">
        <v>293</v>
      </c>
      <c r="K24" s="136">
        <v>0.72300900000000001</v>
      </c>
      <c r="L24" s="42" t="s">
        <v>34</v>
      </c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</row>
    <row r="25" spans="1:71" x14ac:dyDescent="0.2">
      <c r="A25" s="41" t="s">
        <v>35</v>
      </c>
      <c r="B25" s="39">
        <v>270.56571297953997</v>
      </c>
      <c r="C25" s="39">
        <v>309.26461999999998</v>
      </c>
      <c r="D25" s="39">
        <v>494.286496</v>
      </c>
      <c r="E25" s="39">
        <v>425.44979999999998</v>
      </c>
      <c r="F25" s="136">
        <v>672.22208899999998</v>
      </c>
      <c r="G25" s="39">
        <v>173.32583159027999</v>
      </c>
      <c r="H25" s="39">
        <v>109.50767</v>
      </c>
      <c r="I25" s="39">
        <v>350.555024</v>
      </c>
      <c r="J25" s="39">
        <v>158.08951999999999</v>
      </c>
      <c r="K25" s="136">
        <v>227.61575300000001</v>
      </c>
      <c r="L25" s="42" t="s">
        <v>36</v>
      </c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</row>
    <row r="26" spans="1:71" x14ac:dyDescent="0.2">
      <c r="A26" s="41" t="s">
        <v>37</v>
      </c>
      <c r="B26" s="39">
        <v>4.2642786911100004</v>
      </c>
      <c r="C26" s="39">
        <v>60.639040000000001</v>
      </c>
      <c r="D26" s="39">
        <v>33.401814999999999</v>
      </c>
      <c r="E26" s="39">
        <v>12.820236</v>
      </c>
      <c r="F26" s="136">
        <v>19.819212</v>
      </c>
      <c r="G26" s="39">
        <v>5.8800584904599997</v>
      </c>
      <c r="H26" s="39">
        <v>6.9566000000000003E-2</v>
      </c>
      <c r="I26" s="39">
        <v>17.623073000000002</v>
      </c>
      <c r="J26" s="39">
        <v>0.31252000000000002</v>
      </c>
      <c r="K26" s="136">
        <v>8.5425459999999998</v>
      </c>
      <c r="L26" s="42" t="s">
        <v>38</v>
      </c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</row>
    <row r="27" spans="1:71" x14ac:dyDescent="0.2">
      <c r="A27" s="41" t="s">
        <v>39</v>
      </c>
      <c r="B27" s="39">
        <v>110.63246223738</v>
      </c>
      <c r="C27" s="39">
        <v>150.78738300000001</v>
      </c>
      <c r="D27" s="39">
        <v>171.89474899999999</v>
      </c>
      <c r="E27" s="39">
        <v>218.71013099999999</v>
      </c>
      <c r="F27" s="136">
        <v>196.934698</v>
      </c>
      <c r="G27" s="39">
        <v>45.303860622510001</v>
      </c>
      <c r="H27" s="39">
        <v>13.3721</v>
      </c>
      <c r="I27" s="39">
        <v>70.488425000000007</v>
      </c>
      <c r="J27" s="39">
        <v>47.991632000000003</v>
      </c>
      <c r="K27" s="136">
        <v>22.194873000000001</v>
      </c>
      <c r="L27" s="42" t="s">
        <v>196</v>
      </c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</row>
    <row r="28" spans="1:71" x14ac:dyDescent="0.2">
      <c r="A28" s="41" t="s">
        <v>40</v>
      </c>
      <c r="B28" s="39">
        <v>90.68225468483999</v>
      </c>
      <c r="C28" s="39">
        <v>114.82942300000001</v>
      </c>
      <c r="D28" s="39">
        <v>44.977595000000001</v>
      </c>
      <c r="E28" s="39">
        <v>146.951334</v>
      </c>
      <c r="F28" s="136">
        <v>121.93908</v>
      </c>
      <c r="G28" s="39">
        <v>0.15618524186999999</v>
      </c>
      <c r="H28" s="39">
        <v>3.4466420000000002</v>
      </c>
      <c r="I28" s="39">
        <v>1.028694</v>
      </c>
      <c r="J28" s="39">
        <v>0.40251799999999999</v>
      </c>
      <c r="K28" s="136">
        <v>0.85306199999999999</v>
      </c>
      <c r="L28" s="42" t="s">
        <v>41</v>
      </c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</row>
    <row r="29" spans="1:71" ht="25.5" x14ac:dyDescent="0.2">
      <c r="A29" s="203" t="s">
        <v>229</v>
      </c>
      <c r="B29" s="39">
        <v>430.48833169218</v>
      </c>
      <c r="C29" s="39">
        <v>480.507655</v>
      </c>
      <c r="D29" s="39">
        <v>516.23316299999999</v>
      </c>
      <c r="E29" s="39">
        <v>514.46764199999996</v>
      </c>
      <c r="F29" s="136">
        <v>446.82248800000002</v>
      </c>
      <c r="G29" s="39">
        <v>43.729316348609998</v>
      </c>
      <c r="H29" s="39">
        <v>99.758082000000002</v>
      </c>
      <c r="I29" s="39">
        <v>84.028735999999995</v>
      </c>
      <c r="J29" s="39">
        <v>61.273063</v>
      </c>
      <c r="K29" s="136">
        <v>46.739418999999998</v>
      </c>
      <c r="L29" s="204" t="s">
        <v>228</v>
      </c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</row>
    <row r="30" spans="1:71" x14ac:dyDescent="0.2">
      <c r="A30" s="197" t="s">
        <v>43</v>
      </c>
      <c r="B30" s="18">
        <v>181.37881891626</v>
      </c>
      <c r="C30" s="18">
        <v>239.97163900000001</v>
      </c>
      <c r="D30" s="18">
        <v>438.54091299999999</v>
      </c>
      <c r="E30" s="18">
        <v>139.66181399999999</v>
      </c>
      <c r="F30" s="131">
        <v>202.362101</v>
      </c>
      <c r="G30" s="18">
        <v>46.142792251229999</v>
      </c>
      <c r="H30" s="18">
        <v>52.242384000000001</v>
      </c>
      <c r="I30" s="18">
        <v>50.764733</v>
      </c>
      <c r="J30" s="18">
        <v>57.311503999999999</v>
      </c>
      <c r="K30" s="131">
        <v>20.554441000000001</v>
      </c>
      <c r="L30" s="198" t="s">
        <v>44</v>
      </c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</row>
    <row r="31" spans="1:71" x14ac:dyDescent="0.2">
      <c r="A31" s="41" t="s">
        <v>65</v>
      </c>
      <c r="B31" s="39">
        <v>31.5811588989</v>
      </c>
      <c r="C31" s="39">
        <v>18.767524999999999</v>
      </c>
      <c r="D31" s="39">
        <v>53.660994000000002</v>
      </c>
      <c r="E31" s="39">
        <v>23.395168000000002</v>
      </c>
      <c r="F31" s="136">
        <v>54.337828000000002</v>
      </c>
      <c r="G31" s="39">
        <v>1.4274435914999999</v>
      </c>
      <c r="H31" s="39">
        <v>3.3798409999999999</v>
      </c>
      <c r="I31" s="39">
        <v>12.33455</v>
      </c>
      <c r="J31" s="39">
        <v>2.864897</v>
      </c>
      <c r="K31" s="136">
        <v>0.14956900000000001</v>
      </c>
      <c r="L31" s="42" t="s">
        <v>66</v>
      </c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</row>
    <row r="32" spans="1:71" x14ac:dyDescent="0.2">
      <c r="A32" s="41" t="s">
        <v>45</v>
      </c>
      <c r="B32" s="47">
        <v>5.0755743252899999</v>
      </c>
      <c r="C32" s="47">
        <v>4.8914739999999997</v>
      </c>
      <c r="D32" s="47">
        <v>78.756242999999998</v>
      </c>
      <c r="E32" s="47">
        <v>4.9369589999999999</v>
      </c>
      <c r="F32" s="137">
        <v>38.175643000000001</v>
      </c>
      <c r="G32" s="47">
        <v>1.6842091850399998</v>
      </c>
      <c r="H32" s="47">
        <v>1.449438</v>
      </c>
      <c r="I32" s="47">
        <v>0.83960199999999996</v>
      </c>
      <c r="J32" s="47">
        <v>0.483657</v>
      </c>
      <c r="K32" s="137">
        <v>0.67373499999999997</v>
      </c>
      <c r="L32" s="42" t="s">
        <v>46</v>
      </c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</row>
    <row r="33" spans="1:71" x14ac:dyDescent="0.2">
      <c r="A33" s="41" t="s">
        <v>47</v>
      </c>
      <c r="B33" s="39">
        <v>34.918016682329998</v>
      </c>
      <c r="C33" s="39">
        <v>26.431998</v>
      </c>
      <c r="D33" s="39">
        <v>2.7319010000000001</v>
      </c>
      <c r="E33" s="39">
        <v>3.2212999999999998</v>
      </c>
      <c r="F33" s="136">
        <v>2.902641</v>
      </c>
      <c r="G33" s="39">
        <v>12.35694627012</v>
      </c>
      <c r="H33" s="39">
        <v>12.149913</v>
      </c>
      <c r="I33" s="39">
        <v>14.226295</v>
      </c>
      <c r="J33" s="39">
        <v>8.0204229999999992</v>
      </c>
      <c r="K33" s="136">
        <v>1.111075</v>
      </c>
      <c r="L33" s="42" t="s">
        <v>48</v>
      </c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</row>
    <row r="34" spans="1:71" x14ac:dyDescent="0.2">
      <c r="A34" s="41" t="s">
        <v>49</v>
      </c>
      <c r="B34" s="39">
        <v>35.282702056920002</v>
      </c>
      <c r="C34" s="39">
        <v>33.360764000000003</v>
      </c>
      <c r="D34" s="39">
        <v>3.4499580000000001</v>
      </c>
      <c r="E34" s="39">
        <v>4.3783719999999997</v>
      </c>
      <c r="F34" s="136">
        <v>4.4667279999999998</v>
      </c>
      <c r="G34" s="39">
        <v>0.21465880343999999</v>
      </c>
      <c r="H34" s="39">
        <v>4.338991</v>
      </c>
      <c r="I34" s="39">
        <v>3.8309229999999999</v>
      </c>
      <c r="J34" s="39">
        <v>1.9478310000000001</v>
      </c>
      <c r="K34" s="136">
        <v>3.0513699999999999</v>
      </c>
      <c r="L34" s="42" t="s">
        <v>50</v>
      </c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</row>
    <row r="35" spans="1:71" x14ac:dyDescent="0.2">
      <c r="A35" s="41" t="s">
        <v>51</v>
      </c>
      <c r="B35" s="39">
        <v>33.005172048389994</v>
      </c>
      <c r="C35" s="39">
        <v>74.688911000000004</v>
      </c>
      <c r="D35" s="39">
        <v>66.787682000000004</v>
      </c>
      <c r="E35" s="39">
        <v>40.929538999999998</v>
      </c>
      <c r="F35" s="136">
        <v>21.739730999999999</v>
      </c>
      <c r="G35" s="39">
        <v>3.3013648023000002</v>
      </c>
      <c r="H35" s="39">
        <v>3.3945949999999998</v>
      </c>
      <c r="I35" s="39">
        <v>5.9195859999999998</v>
      </c>
      <c r="J35" s="39">
        <v>8.0782070000000008</v>
      </c>
      <c r="K35" s="136">
        <v>8.3574129999999993</v>
      </c>
      <c r="L35" s="42" t="s">
        <v>52</v>
      </c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</row>
    <row r="36" spans="1:71" x14ac:dyDescent="0.2">
      <c r="A36" s="41" t="s">
        <v>69</v>
      </c>
      <c r="B36" s="39">
        <v>24.541174076340003</v>
      </c>
      <c r="C36" s="39">
        <v>47.805306000000002</v>
      </c>
      <c r="D36" s="39">
        <v>63.422195000000002</v>
      </c>
      <c r="E36" s="39">
        <v>32.125456</v>
      </c>
      <c r="F36" s="136">
        <v>37.002268000000001</v>
      </c>
      <c r="G36" s="39">
        <v>12.46585435137</v>
      </c>
      <c r="H36" s="39">
        <v>7.8166130000000003</v>
      </c>
      <c r="I36" s="39">
        <v>8.5707920000000009</v>
      </c>
      <c r="J36" s="39">
        <v>14.504498</v>
      </c>
      <c r="K36" s="136">
        <v>4.4872040000000002</v>
      </c>
      <c r="L36" s="42" t="s">
        <v>70</v>
      </c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</row>
    <row r="37" spans="1:71" x14ac:dyDescent="0.2">
      <c r="A37" s="41" t="s">
        <v>53</v>
      </c>
      <c r="B37" s="39">
        <v>7.17103863066</v>
      </c>
      <c r="C37" s="39">
        <v>5.2269620000000003</v>
      </c>
      <c r="D37" s="39">
        <v>0.27945900000000001</v>
      </c>
      <c r="E37" s="39">
        <v>0.62428600000000001</v>
      </c>
      <c r="F37" s="136" t="s">
        <v>293</v>
      </c>
      <c r="G37" s="39" t="s">
        <v>293</v>
      </c>
      <c r="H37" s="39" t="s">
        <v>293</v>
      </c>
      <c r="I37" s="39" t="s">
        <v>293</v>
      </c>
      <c r="J37" s="39" t="s">
        <v>293</v>
      </c>
      <c r="K37" s="136" t="s">
        <v>293</v>
      </c>
      <c r="L37" s="42" t="s">
        <v>54</v>
      </c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</row>
    <row r="38" spans="1:71" x14ac:dyDescent="0.2">
      <c r="A38" s="41" t="s">
        <v>55</v>
      </c>
      <c r="B38" s="39">
        <v>9.803982197429999</v>
      </c>
      <c r="C38" s="39">
        <v>28.798698999999999</v>
      </c>
      <c r="D38" s="39">
        <v>169.45248100000001</v>
      </c>
      <c r="E38" s="39">
        <v>30.050733999999999</v>
      </c>
      <c r="F38" s="136">
        <v>43.688096000000002</v>
      </c>
      <c r="G38" s="39">
        <v>14.68427100399</v>
      </c>
      <c r="H38" s="39">
        <v>19.708499</v>
      </c>
      <c r="I38" s="39">
        <v>5.0200750000000003</v>
      </c>
      <c r="J38" s="39">
        <v>21.411991</v>
      </c>
      <c r="K38" s="136">
        <v>2.7238120000000001</v>
      </c>
      <c r="L38" s="48" t="s">
        <v>56</v>
      </c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</row>
    <row r="39" spans="1:71" s="101" customFormat="1" ht="25.5" x14ac:dyDescent="0.2">
      <c r="A39" s="205" t="s">
        <v>57</v>
      </c>
      <c r="B39" s="22">
        <v>206.81795215116</v>
      </c>
      <c r="C39" s="22">
        <v>260.37231700000001</v>
      </c>
      <c r="D39" s="22">
        <v>206.93552600000001</v>
      </c>
      <c r="E39" s="22">
        <v>184.472827</v>
      </c>
      <c r="F39" s="132">
        <v>185.13636399999999</v>
      </c>
      <c r="G39" s="22">
        <v>0.39056583587999999</v>
      </c>
      <c r="H39" s="22">
        <v>3.4252359999999999</v>
      </c>
      <c r="I39" s="22">
        <v>6.5917389999999996</v>
      </c>
      <c r="J39" s="22">
        <v>2.5964420000000001</v>
      </c>
      <c r="K39" s="132">
        <v>11.715166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</row>
    <row r="40" spans="1:71" x14ac:dyDescent="0.2">
      <c r="A40" s="41" t="s">
        <v>59</v>
      </c>
      <c r="B40" s="39">
        <v>11.66020763307</v>
      </c>
      <c r="C40" s="39">
        <v>41.924453999999997</v>
      </c>
      <c r="D40" s="39">
        <v>18.235144999999999</v>
      </c>
      <c r="E40" s="39">
        <v>7.9040020000000002</v>
      </c>
      <c r="F40" s="136">
        <v>8.3300529999999995</v>
      </c>
      <c r="G40" s="39" t="s">
        <v>293</v>
      </c>
      <c r="H40" s="39">
        <v>0.204544</v>
      </c>
      <c r="I40" s="39">
        <v>0.297404</v>
      </c>
      <c r="J40" s="39" t="s">
        <v>293</v>
      </c>
      <c r="K40" s="136">
        <v>7.3009969999999997</v>
      </c>
      <c r="L40" s="42" t="s">
        <v>60</v>
      </c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</row>
    <row r="41" spans="1:71" x14ac:dyDescent="0.2">
      <c r="A41" s="41" t="s">
        <v>61</v>
      </c>
      <c r="B41" s="39">
        <v>195.11304734114998</v>
      </c>
      <c r="C41" s="39">
        <v>218.44786300000001</v>
      </c>
      <c r="D41" s="39">
        <v>188.70038099999999</v>
      </c>
      <c r="E41" s="39">
        <v>176.27804699999999</v>
      </c>
      <c r="F41" s="136">
        <v>176.57113100000001</v>
      </c>
      <c r="G41" s="39">
        <v>0.37963991709</v>
      </c>
      <c r="H41" s="39">
        <v>3.1918229999999999</v>
      </c>
      <c r="I41" s="39">
        <v>6.2757649999999998</v>
      </c>
      <c r="J41" s="39">
        <v>2.5313129999999999</v>
      </c>
      <c r="K41" s="136">
        <v>4.3923379999999996</v>
      </c>
      <c r="L41" s="42" t="s">
        <v>62</v>
      </c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</row>
    <row r="42" spans="1:71" x14ac:dyDescent="0.2">
      <c r="A42" s="41" t="s">
        <v>55</v>
      </c>
      <c r="B42" s="51" t="s">
        <v>293</v>
      </c>
      <c r="C42" s="51" t="s">
        <v>293</v>
      </c>
      <c r="D42" s="51" t="s">
        <v>293</v>
      </c>
      <c r="E42" s="39">
        <v>0.29077799999999998</v>
      </c>
      <c r="F42" s="136">
        <v>0.23518</v>
      </c>
      <c r="G42" s="39" t="s">
        <v>293</v>
      </c>
      <c r="H42" s="39" t="s">
        <v>293</v>
      </c>
      <c r="I42" s="39" t="s">
        <v>293</v>
      </c>
      <c r="J42" s="39" t="s">
        <v>293</v>
      </c>
      <c r="K42" s="136" t="s">
        <v>293</v>
      </c>
      <c r="L42" s="48" t="s">
        <v>56</v>
      </c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</row>
    <row r="43" spans="1:71" s="101" customFormat="1" ht="13.5" thickBot="1" x14ac:dyDescent="0.25">
      <c r="A43" s="52" t="s">
        <v>333</v>
      </c>
      <c r="B43" s="54" t="s">
        <v>293</v>
      </c>
      <c r="C43" s="54" t="s">
        <v>293</v>
      </c>
      <c r="D43" s="54" t="s">
        <v>293</v>
      </c>
      <c r="E43" s="54" t="s">
        <v>293</v>
      </c>
      <c r="F43" s="138" t="s">
        <v>293</v>
      </c>
      <c r="G43" s="54" t="s">
        <v>293</v>
      </c>
      <c r="H43" s="54" t="s">
        <v>293</v>
      </c>
      <c r="I43" s="54" t="s">
        <v>293</v>
      </c>
      <c r="J43" s="54" t="s">
        <v>293</v>
      </c>
      <c r="K43" s="138" t="s">
        <v>293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</row>
    <row r="44" spans="1:71" s="101" customFormat="1" ht="20.25" customHeight="1" thickBot="1" x14ac:dyDescent="0.25">
      <c r="A44" s="206" t="s">
        <v>266</v>
      </c>
      <c r="B44" s="57">
        <v>548.41229855223003</v>
      </c>
      <c r="C44" s="57">
        <v>653.31346699999995</v>
      </c>
      <c r="D44" s="57">
        <v>847.12935700000003</v>
      </c>
      <c r="E44" s="57">
        <v>533.73472400000003</v>
      </c>
      <c r="F44" s="139">
        <v>523.90323999999998</v>
      </c>
      <c r="G44" s="57">
        <v>50.485484760840002</v>
      </c>
      <c r="H44" s="57">
        <v>57.617789999999999</v>
      </c>
      <c r="I44" s="57">
        <v>69.604303000000002</v>
      </c>
      <c r="J44" s="57">
        <v>70.611632</v>
      </c>
      <c r="K44" s="139">
        <v>28.640149000000001</v>
      </c>
      <c r="L44" s="207" t="s">
        <v>271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</row>
    <row r="45" spans="1:71" x14ac:dyDescent="0.2">
      <c r="A45" s="41" t="s">
        <v>243</v>
      </c>
      <c r="B45" s="39">
        <v>0.14537895942000001</v>
      </c>
      <c r="C45" s="39">
        <v>0.32322000000000001</v>
      </c>
      <c r="D45" s="39" t="s">
        <v>293</v>
      </c>
      <c r="E45" s="39" t="s">
        <v>293</v>
      </c>
      <c r="F45" s="136" t="s">
        <v>293</v>
      </c>
      <c r="G45" s="39" t="s">
        <v>293</v>
      </c>
      <c r="H45" s="39" t="s">
        <v>293</v>
      </c>
      <c r="I45" s="39" t="s">
        <v>293</v>
      </c>
      <c r="J45" s="39" t="s">
        <v>293</v>
      </c>
      <c r="K45" s="136" t="s">
        <v>293</v>
      </c>
      <c r="L45" s="42" t="s">
        <v>263</v>
      </c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</row>
    <row r="46" spans="1:71" x14ac:dyDescent="0.2">
      <c r="A46" s="41" t="s">
        <v>71</v>
      </c>
      <c r="B46" s="39">
        <v>318.74801093849999</v>
      </c>
      <c r="C46" s="39">
        <v>312.44637499999999</v>
      </c>
      <c r="D46" s="39">
        <v>333.64178500000003</v>
      </c>
      <c r="E46" s="39">
        <v>362.39880199999999</v>
      </c>
      <c r="F46" s="136">
        <v>267.97128500000002</v>
      </c>
      <c r="G46" s="39">
        <v>0.53260798173000001</v>
      </c>
      <c r="H46" s="39">
        <v>2.5076559999999999</v>
      </c>
      <c r="I46" s="39">
        <v>12.155593</v>
      </c>
      <c r="J46" s="39">
        <v>0.91891299999999998</v>
      </c>
      <c r="K46" s="136">
        <v>4.9173640000000001</v>
      </c>
      <c r="L46" s="42" t="s">
        <v>72</v>
      </c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</row>
    <row r="47" spans="1:71" x14ac:dyDescent="0.2">
      <c r="A47" s="41" t="s">
        <v>73</v>
      </c>
      <c r="B47" s="39">
        <v>45.47784046956</v>
      </c>
      <c r="C47" s="39">
        <v>83.260765000000006</v>
      </c>
      <c r="D47" s="39">
        <v>72.525194999999997</v>
      </c>
      <c r="E47" s="39">
        <v>30.490569000000001</v>
      </c>
      <c r="F47" s="136">
        <v>34.984386000000001</v>
      </c>
      <c r="G47" s="39">
        <v>0.40527590411999997</v>
      </c>
      <c r="H47" s="39">
        <v>0.72871300000000006</v>
      </c>
      <c r="I47" s="39">
        <v>3.190296</v>
      </c>
      <c r="J47" s="39">
        <v>3.789123</v>
      </c>
      <c r="K47" s="136">
        <v>2.1635900000000001</v>
      </c>
      <c r="L47" s="42" t="s">
        <v>74</v>
      </c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</row>
    <row r="48" spans="1:71" s="101" customFormat="1" ht="13.5" thickBot="1" x14ac:dyDescent="0.25">
      <c r="A48" s="59" t="s">
        <v>334</v>
      </c>
      <c r="B48" s="60">
        <v>2.6622492684900001</v>
      </c>
      <c r="C48" s="60">
        <v>17.311468000000001</v>
      </c>
      <c r="D48" s="60">
        <v>2.4177710000000001</v>
      </c>
      <c r="E48" s="60">
        <v>1.1834039999999999</v>
      </c>
      <c r="F48" s="140">
        <v>18.584688</v>
      </c>
      <c r="G48" s="60">
        <v>3.4048086237599997</v>
      </c>
      <c r="H48" s="60">
        <v>2.134096</v>
      </c>
      <c r="I48" s="60">
        <v>3.493681</v>
      </c>
      <c r="J48" s="60">
        <v>8.5920919999999992</v>
      </c>
      <c r="K48" s="140">
        <v>1.0047539999999999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</row>
    <row r="49" spans="1:71" ht="13.5" thickBot="1" x14ac:dyDescent="0.25">
      <c r="A49" s="194" t="s">
        <v>76</v>
      </c>
      <c r="B49" s="27">
        <v>1929.29795189883</v>
      </c>
      <c r="C49" s="27">
        <v>2596.9490730000002</v>
      </c>
      <c r="D49" s="27">
        <v>2992.1222200000002</v>
      </c>
      <c r="E49" s="27">
        <v>2587.72705</v>
      </c>
      <c r="F49" s="133">
        <v>1838.972587</v>
      </c>
      <c r="G49" s="27">
        <v>405.66776254851004</v>
      </c>
      <c r="H49" s="27">
        <v>689.47863700000005</v>
      </c>
      <c r="I49" s="27">
        <v>692.55236000000002</v>
      </c>
      <c r="J49" s="27">
        <v>865.02159900000004</v>
      </c>
      <c r="K49" s="133">
        <v>705.47764500000005</v>
      </c>
      <c r="L49" s="208" t="s">
        <v>77</v>
      </c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</row>
    <row r="50" spans="1:71" s="101" customFormat="1" ht="20.25" customHeight="1" thickBot="1" x14ac:dyDescent="0.25">
      <c r="A50" s="209" t="s">
        <v>7</v>
      </c>
      <c r="B50" s="30">
        <v>1196.98348555338</v>
      </c>
      <c r="C50" s="30">
        <v>1327.92633</v>
      </c>
      <c r="D50" s="30">
        <v>1612.889257</v>
      </c>
      <c r="E50" s="30">
        <v>1354.9934909999999</v>
      </c>
      <c r="F50" s="64">
        <v>1139.8594270000001</v>
      </c>
      <c r="G50" s="30">
        <v>297.64178344044001</v>
      </c>
      <c r="H50" s="30">
        <v>662.98964100000001</v>
      </c>
      <c r="I50" s="30">
        <v>576.862798</v>
      </c>
      <c r="J50" s="30">
        <v>595.24243000000001</v>
      </c>
      <c r="K50" s="64">
        <v>533.50484300000005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</row>
    <row r="51" spans="1:71" x14ac:dyDescent="0.2">
      <c r="A51" s="41" t="s">
        <v>78</v>
      </c>
      <c r="B51" s="39">
        <v>85.156681270589999</v>
      </c>
      <c r="C51" s="39">
        <v>168.26388299999999</v>
      </c>
      <c r="D51" s="39">
        <v>98.244490999999996</v>
      </c>
      <c r="E51" s="39">
        <v>90.260238999999999</v>
      </c>
      <c r="F51" s="136">
        <v>88.366743999999997</v>
      </c>
      <c r="G51" s="39">
        <v>7.5260828767200003</v>
      </c>
      <c r="H51" s="39">
        <v>31.905524</v>
      </c>
      <c r="I51" s="39">
        <v>19.537638999999999</v>
      </c>
      <c r="J51" s="39">
        <v>13.087199999999999</v>
      </c>
      <c r="K51" s="136">
        <v>18.903901999999999</v>
      </c>
      <c r="L51" s="42" t="s">
        <v>79</v>
      </c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</row>
    <row r="52" spans="1:71" ht="13.5" thickBot="1" x14ac:dyDescent="0.25">
      <c r="A52" s="41" t="s">
        <v>80</v>
      </c>
      <c r="B52" s="39">
        <v>1111.8268042827899</v>
      </c>
      <c r="C52" s="39">
        <v>1159.6624469999999</v>
      </c>
      <c r="D52" s="39">
        <v>1514.6447659999999</v>
      </c>
      <c r="E52" s="39">
        <v>1264.733252</v>
      </c>
      <c r="F52" s="136">
        <v>1051.4926829999999</v>
      </c>
      <c r="G52" s="39">
        <v>290.11570056372</v>
      </c>
      <c r="H52" s="39">
        <v>631.08411699999999</v>
      </c>
      <c r="I52" s="39">
        <v>557.32515899999999</v>
      </c>
      <c r="J52" s="39">
        <v>582.15522999999996</v>
      </c>
      <c r="K52" s="136">
        <v>514.60094100000003</v>
      </c>
      <c r="L52" s="42" t="s">
        <v>232</v>
      </c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</row>
    <row r="53" spans="1:71" s="101" customFormat="1" ht="20.25" customHeight="1" thickBot="1" x14ac:dyDescent="0.25">
      <c r="A53" s="211" t="s">
        <v>81</v>
      </c>
      <c r="B53" s="30">
        <v>732.31446634544989</v>
      </c>
      <c r="C53" s="30">
        <v>1269.022743</v>
      </c>
      <c r="D53" s="30">
        <v>1379.2329629999999</v>
      </c>
      <c r="E53" s="30">
        <v>1232.733559</v>
      </c>
      <c r="F53" s="64">
        <v>699.11315999999999</v>
      </c>
      <c r="G53" s="30">
        <v>108.02597910807</v>
      </c>
      <c r="H53" s="30">
        <v>26.488996</v>
      </c>
      <c r="I53" s="30">
        <v>115.689562</v>
      </c>
      <c r="J53" s="30">
        <v>269.77916900000002</v>
      </c>
      <c r="K53" s="64">
        <v>171.972802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</row>
    <row r="54" spans="1:71" ht="25.5" x14ac:dyDescent="0.2">
      <c r="A54" s="205" t="s">
        <v>83</v>
      </c>
      <c r="B54" s="67">
        <v>730.08492611399993</v>
      </c>
      <c r="C54" s="67">
        <v>1267.291463</v>
      </c>
      <c r="D54" s="67">
        <v>1354.5651499999999</v>
      </c>
      <c r="E54" s="67">
        <v>1230.5387169999999</v>
      </c>
      <c r="F54" s="141">
        <v>697.70577100000003</v>
      </c>
      <c r="G54" s="67">
        <v>106.78137365436</v>
      </c>
      <c r="H54" s="67">
        <v>24.497243999999998</v>
      </c>
      <c r="I54" s="67">
        <v>110.246832</v>
      </c>
      <c r="J54" s="67">
        <v>267.260625</v>
      </c>
      <c r="K54" s="141">
        <v>169.182954</v>
      </c>
      <c r="L54" s="87" t="s">
        <v>322</v>
      </c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</row>
    <row r="55" spans="1:71" x14ac:dyDescent="0.2">
      <c r="A55" s="41" t="s">
        <v>85</v>
      </c>
      <c r="B55" s="39">
        <v>54.304908725609998</v>
      </c>
      <c r="C55" s="39">
        <v>40.359765000000003</v>
      </c>
      <c r="D55" s="39">
        <v>40.829402999999999</v>
      </c>
      <c r="E55" s="39">
        <v>38.317492000000001</v>
      </c>
      <c r="F55" s="136">
        <v>37.368692000000003</v>
      </c>
      <c r="G55" s="39">
        <v>28.266407830469998</v>
      </c>
      <c r="H55" s="39">
        <v>0.57339700000000005</v>
      </c>
      <c r="I55" s="39">
        <v>1.1106370000000001</v>
      </c>
      <c r="J55" s="39">
        <v>1.6127199999999999</v>
      </c>
      <c r="K55" s="136">
        <v>47.832512000000001</v>
      </c>
      <c r="L55" s="42" t="s">
        <v>86</v>
      </c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</row>
    <row r="56" spans="1:71" x14ac:dyDescent="0.2">
      <c r="A56" s="41" t="s">
        <v>87</v>
      </c>
      <c r="B56" s="39" t="s">
        <v>293</v>
      </c>
      <c r="C56" s="39" t="s">
        <v>293</v>
      </c>
      <c r="D56" s="39" t="s">
        <v>293</v>
      </c>
      <c r="E56" s="39" t="s">
        <v>293</v>
      </c>
      <c r="F56" s="136" t="s">
        <v>293</v>
      </c>
      <c r="G56" s="39" t="s">
        <v>293</v>
      </c>
      <c r="H56" s="39" t="s">
        <v>293</v>
      </c>
      <c r="I56" s="39">
        <v>0.39048899999999998</v>
      </c>
      <c r="J56" s="39" t="s">
        <v>293</v>
      </c>
      <c r="K56" s="136">
        <v>0.16433700000000001</v>
      </c>
      <c r="L56" s="42" t="s">
        <v>88</v>
      </c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</row>
    <row r="57" spans="1:71" x14ac:dyDescent="0.2">
      <c r="A57" s="41" t="s">
        <v>89</v>
      </c>
      <c r="B57" s="39">
        <v>623.14509932888996</v>
      </c>
      <c r="C57" s="39">
        <v>1189.1902439999999</v>
      </c>
      <c r="D57" s="39">
        <v>1234.9837070000001</v>
      </c>
      <c r="E57" s="39">
        <v>1139.543359</v>
      </c>
      <c r="F57" s="136">
        <v>623.00490400000001</v>
      </c>
      <c r="G57" s="39">
        <v>51.460305066270003</v>
      </c>
      <c r="H57" s="39">
        <v>5.3777189999999999</v>
      </c>
      <c r="I57" s="39">
        <v>96.810371000000004</v>
      </c>
      <c r="J57" s="39">
        <v>233.21531300000001</v>
      </c>
      <c r="K57" s="136">
        <v>90.779798</v>
      </c>
      <c r="L57" s="42" t="s">
        <v>90</v>
      </c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</row>
    <row r="58" spans="1:71" ht="15.75" customHeight="1" x14ac:dyDescent="0.2">
      <c r="A58" s="41" t="s">
        <v>91</v>
      </c>
      <c r="B58" s="39">
        <v>30.664286795460001</v>
      </c>
      <c r="C58" s="39">
        <v>15.207725999999999</v>
      </c>
      <c r="D58" s="39">
        <v>50.487444000000004</v>
      </c>
      <c r="E58" s="39">
        <v>12.742222999999999</v>
      </c>
      <c r="F58" s="136">
        <v>14.463699</v>
      </c>
      <c r="G58" s="39">
        <v>11.438570910059999</v>
      </c>
      <c r="H58" s="39">
        <v>0.16111300000000001</v>
      </c>
      <c r="I58" s="39">
        <v>0.84529299999999996</v>
      </c>
      <c r="J58" s="39">
        <v>5.8160999999999997E-2</v>
      </c>
      <c r="K58" s="136">
        <v>4.6154809999999999</v>
      </c>
      <c r="L58" s="233" t="s">
        <v>175</v>
      </c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</row>
    <row r="59" spans="1:71" x14ac:dyDescent="0.2">
      <c r="A59" s="41" t="s">
        <v>93</v>
      </c>
      <c r="B59" s="39">
        <v>0.21484866110999998</v>
      </c>
      <c r="C59" s="39">
        <v>0.578986</v>
      </c>
      <c r="D59" s="39">
        <v>0.44794499999999998</v>
      </c>
      <c r="E59" s="39">
        <v>0.19903799999999999</v>
      </c>
      <c r="F59" s="136">
        <v>8.4892999999999996E-2</v>
      </c>
      <c r="G59" s="39">
        <v>1.31089178844</v>
      </c>
      <c r="H59" s="39">
        <v>0.44414300000000001</v>
      </c>
      <c r="I59" s="39">
        <v>1.0595399999999999</v>
      </c>
      <c r="J59" s="39">
        <v>8.0986180000000001</v>
      </c>
      <c r="K59" s="136">
        <v>0.107127</v>
      </c>
      <c r="L59" s="42" t="s">
        <v>323</v>
      </c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</row>
    <row r="60" spans="1:71" x14ac:dyDescent="0.2">
      <c r="A60" s="41" t="s">
        <v>95</v>
      </c>
      <c r="B60" s="39">
        <v>18.64192435647</v>
      </c>
      <c r="C60" s="39">
        <v>18.893599999999999</v>
      </c>
      <c r="D60" s="39">
        <v>25.871496</v>
      </c>
      <c r="E60" s="39">
        <v>20.242383</v>
      </c>
      <c r="F60" s="136">
        <v>13.209695</v>
      </c>
      <c r="G60" s="39">
        <v>13.460261206289999</v>
      </c>
      <c r="H60" s="39">
        <v>17.081861</v>
      </c>
      <c r="I60" s="39">
        <v>8.3098670000000006</v>
      </c>
      <c r="J60" s="39">
        <v>10.681664</v>
      </c>
      <c r="K60" s="136">
        <v>17.337219000000001</v>
      </c>
      <c r="L60" s="42" t="s">
        <v>96</v>
      </c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</row>
    <row r="61" spans="1:71" x14ac:dyDescent="0.2">
      <c r="A61" s="41" t="s">
        <v>55</v>
      </c>
      <c r="B61" s="51">
        <v>3.11385824646</v>
      </c>
      <c r="C61" s="51">
        <v>3.0611419999999998</v>
      </c>
      <c r="D61" s="51">
        <v>1.945155</v>
      </c>
      <c r="E61" s="51">
        <v>19.494222000000001</v>
      </c>
      <c r="F61" s="159">
        <v>9.5738880000000002</v>
      </c>
      <c r="G61" s="51">
        <v>0.84493685282999997</v>
      </c>
      <c r="H61" s="39">
        <v>0.85901099999999997</v>
      </c>
      <c r="I61" s="39">
        <v>1.7206349999999999</v>
      </c>
      <c r="J61" s="39">
        <v>13.546386</v>
      </c>
      <c r="K61" s="136">
        <v>8.3464799999999997</v>
      </c>
      <c r="L61" s="42" t="s">
        <v>56</v>
      </c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</row>
    <row r="62" spans="1:71" ht="13.5" thickBot="1" x14ac:dyDescent="0.25">
      <c r="A62" s="86" t="s">
        <v>324</v>
      </c>
      <c r="B62" s="39">
        <v>2.2295402314499997</v>
      </c>
      <c r="C62" s="39">
        <v>1.7312799999999999</v>
      </c>
      <c r="D62" s="39">
        <v>24.667812999999999</v>
      </c>
      <c r="E62" s="39">
        <v>2.194842</v>
      </c>
      <c r="F62" s="136">
        <v>1.407389</v>
      </c>
      <c r="G62" s="39">
        <v>1.24460545371</v>
      </c>
      <c r="H62" s="68">
        <v>1.991752</v>
      </c>
      <c r="I62" s="68">
        <v>5.4427300000000001</v>
      </c>
      <c r="J62" s="68">
        <v>2.5185439999999999</v>
      </c>
      <c r="K62" s="142">
        <v>2.7898480000000001</v>
      </c>
      <c r="L62" s="87" t="s">
        <v>98</v>
      </c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</row>
    <row r="63" spans="1:71" ht="13.5" thickBot="1" x14ac:dyDescent="0.25">
      <c r="A63" s="194" t="s">
        <v>99</v>
      </c>
      <c r="B63" s="15">
        <v>377.62380808911001</v>
      </c>
      <c r="C63" s="15">
        <v>412.926288</v>
      </c>
      <c r="D63" s="15">
        <v>397.602552</v>
      </c>
      <c r="E63" s="15">
        <v>385.42734899999999</v>
      </c>
      <c r="F63" s="130">
        <v>286.24502100000001</v>
      </c>
      <c r="G63" s="15">
        <v>65.754314526809992</v>
      </c>
      <c r="H63" s="15">
        <v>21.007833999999999</v>
      </c>
      <c r="I63" s="15">
        <v>81.072151000000005</v>
      </c>
      <c r="J63" s="15">
        <v>87.074534999999997</v>
      </c>
      <c r="K63" s="130">
        <v>63.562699000000002</v>
      </c>
      <c r="L63" s="208" t="s">
        <v>100</v>
      </c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</row>
    <row r="64" spans="1:71" ht="20.25" customHeight="1" thickBot="1" x14ac:dyDescent="0.25">
      <c r="A64" s="209" t="s">
        <v>7</v>
      </c>
      <c r="B64" s="30">
        <v>377.62380808911001</v>
      </c>
      <c r="C64" s="30">
        <v>412.926288</v>
      </c>
      <c r="D64" s="30">
        <v>397.58060399999999</v>
      </c>
      <c r="E64" s="30">
        <v>385.42734899999999</v>
      </c>
      <c r="F64" s="64">
        <v>286.24502100000001</v>
      </c>
      <c r="G64" s="30">
        <v>65.560118739090001</v>
      </c>
      <c r="H64" s="30">
        <v>20.353670999999999</v>
      </c>
      <c r="I64" s="30">
        <v>81.000123000000002</v>
      </c>
      <c r="J64" s="30">
        <v>85.687406999999993</v>
      </c>
      <c r="K64" s="64">
        <v>62.969334000000003</v>
      </c>
      <c r="L64" s="210" t="s">
        <v>101</v>
      </c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</row>
    <row r="65" spans="1:71" x14ac:dyDescent="0.2">
      <c r="A65" s="41" t="s">
        <v>102</v>
      </c>
      <c r="B65" s="39">
        <v>326.49832872744003</v>
      </c>
      <c r="C65" s="39">
        <v>325.41029600000002</v>
      </c>
      <c r="D65" s="39">
        <v>332.56115599999998</v>
      </c>
      <c r="E65" s="39">
        <v>319.39218499999998</v>
      </c>
      <c r="F65" s="136">
        <v>226.13564299999999</v>
      </c>
      <c r="G65" s="39">
        <v>40.615304655539994</v>
      </c>
      <c r="H65" s="39">
        <v>20.045546000000002</v>
      </c>
      <c r="I65" s="39">
        <v>80.585834000000006</v>
      </c>
      <c r="J65" s="39">
        <v>63.620629000000001</v>
      </c>
      <c r="K65" s="136">
        <v>60.701056999999999</v>
      </c>
      <c r="L65" s="42" t="s">
        <v>325</v>
      </c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</row>
    <row r="66" spans="1:71" ht="13.5" thickBot="1" x14ac:dyDescent="0.25">
      <c r="A66" s="41" t="s">
        <v>104</v>
      </c>
      <c r="B66" s="39">
        <v>51.125479361670003</v>
      </c>
      <c r="C66" s="39">
        <v>87.515991999999997</v>
      </c>
      <c r="D66" s="39">
        <v>65.019447999999997</v>
      </c>
      <c r="E66" s="39">
        <v>66.035163999999995</v>
      </c>
      <c r="F66" s="136">
        <v>60.109378</v>
      </c>
      <c r="G66" s="39">
        <v>24.94481408355</v>
      </c>
      <c r="H66" s="39">
        <v>0.30812499999999998</v>
      </c>
      <c r="I66" s="39">
        <v>0.41428900000000002</v>
      </c>
      <c r="J66" s="39">
        <v>22.066777999999999</v>
      </c>
      <c r="K66" s="136">
        <v>2.2682769999999999</v>
      </c>
      <c r="L66" s="42" t="s">
        <v>105</v>
      </c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</row>
    <row r="67" spans="1:71" ht="20.25" customHeight="1" thickBot="1" x14ac:dyDescent="0.25">
      <c r="A67" s="211" t="s">
        <v>81</v>
      </c>
      <c r="B67" s="30" t="s">
        <v>293</v>
      </c>
      <c r="C67" s="30" t="s">
        <v>293</v>
      </c>
      <c r="D67" s="30" t="s">
        <v>293</v>
      </c>
      <c r="E67" s="30" t="s">
        <v>293</v>
      </c>
      <c r="F67" s="64" t="s">
        <v>293</v>
      </c>
      <c r="G67" s="30">
        <v>0.19419578771999998</v>
      </c>
      <c r="H67" s="30">
        <v>0.65416300000000005</v>
      </c>
      <c r="I67" s="30">
        <v>7.2027999999999995E-2</v>
      </c>
      <c r="J67" s="30">
        <v>1.3871279999999999</v>
      </c>
      <c r="K67" s="64">
        <v>0.59336500000000003</v>
      </c>
      <c r="L67" s="212" t="s">
        <v>106</v>
      </c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</row>
    <row r="68" spans="1:71" ht="13.5" thickBot="1" x14ac:dyDescent="0.25">
      <c r="A68" s="213" t="s">
        <v>107</v>
      </c>
      <c r="B68" s="15">
        <v>12858.211593196471</v>
      </c>
      <c r="C68" s="15">
        <v>14242.821768</v>
      </c>
      <c r="D68" s="15">
        <v>25778.832434</v>
      </c>
      <c r="E68" s="15">
        <v>21753.188980999999</v>
      </c>
      <c r="F68" s="130">
        <v>18424.797413</v>
      </c>
      <c r="G68" s="15">
        <v>6527.4051709125597</v>
      </c>
      <c r="H68" s="15">
        <v>9512.1269539999994</v>
      </c>
      <c r="I68" s="15">
        <v>19881.125243999999</v>
      </c>
      <c r="J68" s="15">
        <v>47733.460094000002</v>
      </c>
      <c r="K68" s="130">
        <v>25562.247022</v>
      </c>
      <c r="L68" s="214" t="s">
        <v>108</v>
      </c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</row>
    <row r="69" spans="1:71" ht="20.25" customHeight="1" thickBot="1" x14ac:dyDescent="0.25">
      <c r="A69" s="209" t="s">
        <v>225</v>
      </c>
      <c r="B69" s="30">
        <v>432.76213736942998</v>
      </c>
      <c r="C69" s="30">
        <v>564.22792600000002</v>
      </c>
      <c r="D69" s="30">
        <v>3323.032052</v>
      </c>
      <c r="E69" s="30">
        <v>3579.155264</v>
      </c>
      <c r="F69" s="64">
        <v>446.78175700000003</v>
      </c>
      <c r="G69" s="30">
        <v>11.48974925568</v>
      </c>
      <c r="H69" s="30">
        <v>44.236139000000001</v>
      </c>
      <c r="I69" s="30">
        <v>2175.2392629999999</v>
      </c>
      <c r="J69" s="30">
        <v>3652.3792290000001</v>
      </c>
      <c r="K69" s="64">
        <v>635.02390800000001</v>
      </c>
      <c r="L69" s="212" t="s">
        <v>208</v>
      </c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</row>
    <row r="70" spans="1:71" ht="13.5" thickBot="1" x14ac:dyDescent="0.25">
      <c r="A70" s="215" t="s">
        <v>111</v>
      </c>
      <c r="B70" s="75">
        <v>12425.44945582704</v>
      </c>
      <c r="C70" s="75">
        <v>13678.593842</v>
      </c>
      <c r="D70" s="75">
        <v>22455.800382000001</v>
      </c>
      <c r="E70" s="75">
        <v>18174.033716999998</v>
      </c>
      <c r="F70" s="143">
        <v>17978.015656</v>
      </c>
      <c r="G70" s="75">
        <v>6515.9154216568795</v>
      </c>
      <c r="H70" s="75">
        <v>9467.8908150000007</v>
      </c>
      <c r="I70" s="75">
        <v>17705.885980999999</v>
      </c>
      <c r="J70" s="75">
        <v>44081.080865000004</v>
      </c>
      <c r="K70" s="143">
        <v>24927.223114</v>
      </c>
      <c r="L70" s="216" t="s">
        <v>106</v>
      </c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</row>
    <row r="71" spans="1:71" ht="13.5" thickBot="1" x14ac:dyDescent="0.25">
      <c r="A71" s="194" t="s">
        <v>112</v>
      </c>
      <c r="B71" s="77">
        <v>8226.3236231492392</v>
      </c>
      <c r="C71" s="77">
        <v>8747.031191</v>
      </c>
      <c r="D71" s="77">
        <v>14406.926906000001</v>
      </c>
      <c r="E71" s="77">
        <v>11830.920051999999</v>
      </c>
      <c r="F71" s="145">
        <v>12694.128149</v>
      </c>
      <c r="G71" s="77">
        <v>2662.4452640243999</v>
      </c>
      <c r="H71" s="77">
        <v>4408.5700219999999</v>
      </c>
      <c r="I71" s="77">
        <v>9233.2501389999998</v>
      </c>
      <c r="J71" s="77">
        <v>4514.630658</v>
      </c>
      <c r="K71" s="145">
        <v>4844.9839229999998</v>
      </c>
      <c r="L71" s="208" t="s">
        <v>302</v>
      </c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</row>
    <row r="72" spans="1:71" s="101" customFormat="1" ht="25.5" x14ac:dyDescent="0.2">
      <c r="A72" s="78" t="s">
        <v>114</v>
      </c>
      <c r="B72" s="79">
        <v>326.61531226163999</v>
      </c>
      <c r="C72" s="79">
        <v>403.49086299999999</v>
      </c>
      <c r="D72" s="79">
        <v>948.058222</v>
      </c>
      <c r="E72" s="79">
        <v>678.67816000000005</v>
      </c>
      <c r="F72" s="147">
        <v>533.56404699999996</v>
      </c>
      <c r="G72" s="79">
        <v>32.524650087990004</v>
      </c>
      <c r="H72" s="79">
        <v>260.85467899999998</v>
      </c>
      <c r="I72" s="79">
        <v>504.07341600000001</v>
      </c>
      <c r="J72" s="79">
        <v>134.77091899999999</v>
      </c>
      <c r="K72" s="147">
        <v>287.31610999999998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</row>
    <row r="73" spans="1:71" x14ac:dyDescent="0.2">
      <c r="A73" s="41" t="s">
        <v>116</v>
      </c>
      <c r="B73" s="47">
        <v>174.10379289903</v>
      </c>
      <c r="C73" s="47">
        <v>206.13682399999999</v>
      </c>
      <c r="D73" s="47">
        <v>561.18295899999998</v>
      </c>
      <c r="E73" s="47">
        <v>346.31894399999999</v>
      </c>
      <c r="F73" s="137">
        <v>297.67982799999999</v>
      </c>
      <c r="G73" s="47">
        <v>5.0371294475099999</v>
      </c>
      <c r="H73" s="47">
        <v>177.93743499999999</v>
      </c>
      <c r="I73" s="47">
        <v>323.17552899999998</v>
      </c>
      <c r="J73" s="47">
        <v>2.9294980000000002</v>
      </c>
      <c r="K73" s="137">
        <v>228.411902</v>
      </c>
      <c r="L73" s="42" t="s">
        <v>233</v>
      </c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</row>
    <row r="74" spans="1:71" ht="13.5" thickBot="1" x14ac:dyDescent="0.25">
      <c r="A74" s="81" t="s">
        <v>118</v>
      </c>
      <c r="B74" s="82">
        <v>152.51151936260999</v>
      </c>
      <c r="C74" s="82">
        <v>197.354039</v>
      </c>
      <c r="D74" s="82">
        <v>386.87526300000002</v>
      </c>
      <c r="E74" s="82">
        <v>332.359216</v>
      </c>
      <c r="F74" s="149">
        <v>235.884219</v>
      </c>
      <c r="G74" s="82">
        <v>27.48752064048</v>
      </c>
      <c r="H74" s="82">
        <v>82.917243999999997</v>
      </c>
      <c r="I74" s="82">
        <v>180.897887</v>
      </c>
      <c r="J74" s="82">
        <v>131.841421</v>
      </c>
      <c r="K74" s="149">
        <v>58.904207999999997</v>
      </c>
      <c r="L74" s="83" t="s">
        <v>119</v>
      </c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</row>
    <row r="75" spans="1:71" s="236" customFormat="1" ht="25.5" x14ac:dyDescent="0.2">
      <c r="A75" s="78" t="s">
        <v>120</v>
      </c>
      <c r="B75" s="19">
        <v>873.12118232885996</v>
      </c>
      <c r="C75" s="19">
        <v>872.43576900000005</v>
      </c>
      <c r="D75" s="19">
        <v>1471.5349080000001</v>
      </c>
      <c r="E75" s="19">
        <v>1480.0965040000001</v>
      </c>
      <c r="F75" s="150">
        <v>818.03150300000004</v>
      </c>
      <c r="G75" s="19">
        <v>871.89724275248989</v>
      </c>
      <c r="H75" s="19">
        <v>931.94820800000002</v>
      </c>
      <c r="I75" s="19">
        <v>939.48344599999996</v>
      </c>
      <c r="J75" s="19">
        <v>2462.0509849999999</v>
      </c>
      <c r="K75" s="150">
        <v>1704.4256660000001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</row>
    <row r="76" spans="1:71" x14ac:dyDescent="0.2">
      <c r="A76" s="41" t="s">
        <v>122</v>
      </c>
      <c r="B76" s="47">
        <v>161.67440162346</v>
      </c>
      <c r="C76" s="47">
        <v>171.30227300000001</v>
      </c>
      <c r="D76" s="47">
        <v>214.658558</v>
      </c>
      <c r="E76" s="47">
        <v>233.23298</v>
      </c>
      <c r="F76" s="137">
        <v>203.53509199999999</v>
      </c>
      <c r="G76" s="47">
        <v>300.41767422798</v>
      </c>
      <c r="H76" s="47">
        <v>235.90157300000001</v>
      </c>
      <c r="I76" s="47">
        <v>100.269065</v>
      </c>
      <c r="J76" s="47">
        <v>69.402449000000004</v>
      </c>
      <c r="K76" s="137">
        <v>89.513660999999999</v>
      </c>
      <c r="L76" s="42" t="s">
        <v>123</v>
      </c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</row>
    <row r="77" spans="1:71" x14ac:dyDescent="0.2">
      <c r="A77" s="41" t="s">
        <v>124</v>
      </c>
      <c r="B77" s="47">
        <v>283.73771562617998</v>
      </c>
      <c r="C77" s="47">
        <v>276.25608399999999</v>
      </c>
      <c r="D77" s="47">
        <v>267.52374400000002</v>
      </c>
      <c r="E77" s="47">
        <v>248.545759</v>
      </c>
      <c r="F77" s="137">
        <v>219.771241</v>
      </c>
      <c r="G77" s="47">
        <v>203.72639307815999</v>
      </c>
      <c r="H77" s="47">
        <v>234.422777</v>
      </c>
      <c r="I77" s="47">
        <v>248.80930699999999</v>
      </c>
      <c r="J77" s="47">
        <v>225.18789899999999</v>
      </c>
      <c r="K77" s="137">
        <v>308.95670200000001</v>
      </c>
      <c r="L77" s="42" t="s">
        <v>125</v>
      </c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</row>
    <row r="78" spans="1:71" x14ac:dyDescent="0.2">
      <c r="A78" s="41" t="s">
        <v>126</v>
      </c>
      <c r="B78" s="47">
        <v>4.9417116639900005</v>
      </c>
      <c r="C78" s="47">
        <v>6.7215230000000004</v>
      </c>
      <c r="D78" s="47">
        <v>6.6927380000000003</v>
      </c>
      <c r="E78" s="47">
        <v>6.6369360000000004</v>
      </c>
      <c r="F78" s="137">
        <v>5.4206240000000001</v>
      </c>
      <c r="G78" s="47">
        <v>9.9229943478299987</v>
      </c>
      <c r="H78" s="47">
        <v>55.744312000000001</v>
      </c>
      <c r="I78" s="47">
        <v>137.005291</v>
      </c>
      <c r="J78" s="47">
        <v>8.3277990000000006</v>
      </c>
      <c r="K78" s="137">
        <v>14.073439</v>
      </c>
      <c r="L78" s="42" t="s">
        <v>127</v>
      </c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</row>
    <row r="79" spans="1:71" x14ac:dyDescent="0.2">
      <c r="A79" s="41" t="s">
        <v>128</v>
      </c>
      <c r="B79" s="47">
        <v>148.00571310657</v>
      </c>
      <c r="C79" s="47">
        <v>168.95348300000001</v>
      </c>
      <c r="D79" s="47">
        <v>277.23224299999998</v>
      </c>
      <c r="E79" s="47">
        <v>447.62312500000002</v>
      </c>
      <c r="F79" s="137">
        <v>132.37346400000001</v>
      </c>
      <c r="G79" s="47">
        <v>30.692133453989996</v>
      </c>
      <c r="H79" s="47">
        <v>104.268089</v>
      </c>
      <c r="I79" s="47">
        <v>256.840305</v>
      </c>
      <c r="J79" s="47">
        <v>445.64344799999998</v>
      </c>
      <c r="K79" s="137">
        <v>626.62464199999999</v>
      </c>
      <c r="L79" s="42" t="s">
        <v>129</v>
      </c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</row>
    <row r="80" spans="1:71" x14ac:dyDescent="0.2">
      <c r="A80" s="41" t="s">
        <v>130</v>
      </c>
      <c r="B80" s="47">
        <v>251.39837702726999</v>
      </c>
      <c r="C80" s="47">
        <v>221.084037</v>
      </c>
      <c r="D80" s="47">
        <v>680.25659700000006</v>
      </c>
      <c r="E80" s="47">
        <v>482.624799</v>
      </c>
      <c r="F80" s="137">
        <v>199.82127399999999</v>
      </c>
      <c r="G80" s="47">
        <v>226.78989190494002</v>
      </c>
      <c r="H80" s="47">
        <v>162.788183</v>
      </c>
      <c r="I80" s="47">
        <v>112.480734</v>
      </c>
      <c r="J80" s="47">
        <v>1653.697001</v>
      </c>
      <c r="K80" s="137">
        <v>594.12741300000005</v>
      </c>
      <c r="L80" s="42" t="s">
        <v>131</v>
      </c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</row>
    <row r="81" spans="1:71" x14ac:dyDescent="0.2">
      <c r="A81" s="41" t="s">
        <v>55</v>
      </c>
      <c r="B81" s="47">
        <v>23.363263281390001</v>
      </c>
      <c r="C81" s="47">
        <v>28.118369000000001</v>
      </c>
      <c r="D81" s="47">
        <v>25.171028</v>
      </c>
      <c r="E81" s="47">
        <v>61.432904999999998</v>
      </c>
      <c r="F81" s="137">
        <v>57.109808000000001</v>
      </c>
      <c r="G81" s="47">
        <v>100.34815573959</v>
      </c>
      <c r="H81" s="47">
        <v>138.823274</v>
      </c>
      <c r="I81" s="47">
        <v>84.078744</v>
      </c>
      <c r="J81" s="47">
        <v>59.792389</v>
      </c>
      <c r="K81" s="137">
        <v>71.129808999999995</v>
      </c>
      <c r="L81" s="42" t="s">
        <v>56</v>
      </c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</row>
    <row r="82" spans="1:71" s="236" customFormat="1" x14ac:dyDescent="0.2">
      <c r="A82" s="86" t="s">
        <v>132</v>
      </c>
      <c r="B82" s="22">
        <v>2999.3893380872996</v>
      </c>
      <c r="C82" s="22">
        <v>3655.636019</v>
      </c>
      <c r="D82" s="22">
        <v>5629.2803459999996</v>
      </c>
      <c r="E82" s="22">
        <v>4184.3390010000003</v>
      </c>
      <c r="F82" s="132">
        <v>3932.2919569999999</v>
      </c>
      <c r="G82" s="22">
        <v>2949.0482647919998</v>
      </c>
      <c r="H82" s="22">
        <v>3866.517906</v>
      </c>
      <c r="I82" s="22">
        <v>7029.0789800000002</v>
      </c>
      <c r="J82" s="22">
        <v>36969.628302999998</v>
      </c>
      <c r="K82" s="132">
        <v>18090.497415000002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</row>
    <row r="83" spans="1:71" x14ac:dyDescent="0.2">
      <c r="A83" s="41" t="s">
        <v>134</v>
      </c>
      <c r="B83" s="47" t="s">
        <v>293</v>
      </c>
      <c r="C83" s="47" t="s">
        <v>293</v>
      </c>
      <c r="D83" s="47" t="s">
        <v>293</v>
      </c>
      <c r="E83" s="47" t="s">
        <v>293</v>
      </c>
      <c r="F83" s="137" t="s">
        <v>293</v>
      </c>
      <c r="G83" s="47">
        <v>0.32037571535999998</v>
      </c>
      <c r="H83" s="47">
        <v>0.34700900000000001</v>
      </c>
      <c r="I83" s="47">
        <v>0.100281</v>
      </c>
      <c r="J83" s="47" t="s">
        <v>293</v>
      </c>
      <c r="K83" s="137" t="s">
        <v>293</v>
      </c>
      <c r="L83" s="42" t="s">
        <v>135</v>
      </c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</row>
    <row r="84" spans="1:71" x14ac:dyDescent="0.2">
      <c r="A84" s="41" t="s">
        <v>136</v>
      </c>
      <c r="B84" s="39">
        <v>3.4993083284100002</v>
      </c>
      <c r="C84" s="39">
        <v>3.5245169999999999</v>
      </c>
      <c r="D84" s="39">
        <v>3.44787</v>
      </c>
      <c r="E84" s="39">
        <v>5.9364879999999998</v>
      </c>
      <c r="F84" s="136">
        <v>6.2770440000000001</v>
      </c>
      <c r="G84" s="39">
        <v>23.759974784040001</v>
      </c>
      <c r="H84" s="39">
        <v>24.065272</v>
      </c>
      <c r="I84" s="39">
        <v>43.240969</v>
      </c>
      <c r="J84" s="39">
        <v>49.63552</v>
      </c>
      <c r="K84" s="136">
        <v>60.322994000000001</v>
      </c>
      <c r="L84" s="42" t="s">
        <v>137</v>
      </c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</row>
    <row r="85" spans="1:71" x14ac:dyDescent="0.2">
      <c r="A85" s="41" t="s">
        <v>138</v>
      </c>
      <c r="B85" s="39">
        <v>1079.1422940366599</v>
      </c>
      <c r="C85" s="39">
        <v>1368.8477809999999</v>
      </c>
      <c r="D85" s="39">
        <v>1048.13627</v>
      </c>
      <c r="E85" s="39">
        <v>1405.8980449999999</v>
      </c>
      <c r="F85" s="136">
        <v>1456.4493600000001</v>
      </c>
      <c r="G85" s="39">
        <v>862.58443535130004</v>
      </c>
      <c r="H85" s="39">
        <v>1046.028626</v>
      </c>
      <c r="I85" s="39">
        <v>1502.101498</v>
      </c>
      <c r="J85" s="39">
        <v>22347.791561999999</v>
      </c>
      <c r="K85" s="136">
        <v>14070.668729000001</v>
      </c>
      <c r="L85" s="42" t="s">
        <v>139</v>
      </c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</row>
    <row r="86" spans="1:71" x14ac:dyDescent="0.2">
      <c r="A86" s="41" t="s">
        <v>140</v>
      </c>
      <c r="B86" s="39">
        <v>12.944467331909999</v>
      </c>
      <c r="C86" s="39">
        <v>23.384855999999999</v>
      </c>
      <c r="D86" s="39">
        <v>68.489666</v>
      </c>
      <c r="E86" s="39">
        <v>78.536066000000005</v>
      </c>
      <c r="F86" s="136">
        <v>99.787493999999995</v>
      </c>
      <c r="G86" s="39">
        <v>25.934674757550003</v>
      </c>
      <c r="H86" s="39">
        <v>32.300621</v>
      </c>
      <c r="I86" s="39">
        <v>120.509888</v>
      </c>
      <c r="J86" s="39">
        <v>12.101715</v>
      </c>
      <c r="K86" s="136">
        <v>42.378478000000001</v>
      </c>
      <c r="L86" s="42" t="s">
        <v>141</v>
      </c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4"/>
    </row>
    <row r="87" spans="1:71" x14ac:dyDescent="0.2">
      <c r="A87" s="41" t="s">
        <v>142</v>
      </c>
      <c r="B87" s="39">
        <v>1114.1554788266699</v>
      </c>
      <c r="C87" s="39">
        <v>1472.5121349999999</v>
      </c>
      <c r="D87" s="39">
        <v>3117.1368849999999</v>
      </c>
      <c r="E87" s="39">
        <v>1265.6632540000001</v>
      </c>
      <c r="F87" s="136">
        <v>1564.069133</v>
      </c>
      <c r="G87" s="39">
        <v>1074.2763849980099</v>
      </c>
      <c r="H87" s="39">
        <v>1680.8259969999999</v>
      </c>
      <c r="I87" s="39">
        <v>1263.973972</v>
      </c>
      <c r="J87" s="39">
        <v>1537.782111</v>
      </c>
      <c r="K87" s="136">
        <v>1088.233602</v>
      </c>
      <c r="L87" s="42" t="s">
        <v>143</v>
      </c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</row>
    <row r="88" spans="1:71" x14ac:dyDescent="0.2">
      <c r="A88" s="41" t="s">
        <v>144</v>
      </c>
      <c r="B88" s="39" t="s">
        <v>293</v>
      </c>
      <c r="C88" s="39" t="s">
        <v>293</v>
      </c>
      <c r="D88" s="39" t="s">
        <v>293</v>
      </c>
      <c r="E88" s="39" t="s">
        <v>293</v>
      </c>
      <c r="F88" s="136" t="s">
        <v>293</v>
      </c>
      <c r="G88" s="39" t="s">
        <v>293</v>
      </c>
      <c r="H88" s="39" t="s">
        <v>293</v>
      </c>
      <c r="I88" s="39" t="s">
        <v>293</v>
      </c>
      <c r="J88" s="39" t="s">
        <v>293</v>
      </c>
      <c r="K88" s="136" t="s">
        <v>293</v>
      </c>
      <c r="L88" s="42" t="s">
        <v>209</v>
      </c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</row>
    <row r="89" spans="1:71" x14ac:dyDescent="0.2">
      <c r="A89" s="41" t="s">
        <v>146</v>
      </c>
      <c r="B89" s="39">
        <v>503.83424819738997</v>
      </c>
      <c r="C89" s="39">
        <v>490.771233</v>
      </c>
      <c r="D89" s="39">
        <v>960.05465200000003</v>
      </c>
      <c r="E89" s="39">
        <v>1073.4446370000001</v>
      </c>
      <c r="F89" s="136">
        <v>529.47841900000003</v>
      </c>
      <c r="G89" s="39">
        <v>214.92291886607998</v>
      </c>
      <c r="H89" s="39">
        <v>186.49957699999999</v>
      </c>
      <c r="I89" s="39">
        <v>2722.6858539999998</v>
      </c>
      <c r="J89" s="39">
        <v>7496.8853509999999</v>
      </c>
      <c r="K89" s="136">
        <v>565.664714</v>
      </c>
      <c r="L89" s="42" t="s">
        <v>147</v>
      </c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</row>
    <row r="90" spans="1:71" x14ac:dyDescent="0.2">
      <c r="A90" s="41" t="s">
        <v>148</v>
      </c>
      <c r="B90" s="39">
        <v>172.71100743507</v>
      </c>
      <c r="C90" s="39">
        <v>185.93126799999999</v>
      </c>
      <c r="D90" s="39">
        <v>258.07221299999998</v>
      </c>
      <c r="E90" s="39">
        <v>221.13433599999999</v>
      </c>
      <c r="F90" s="136">
        <v>220.05528799999999</v>
      </c>
      <c r="G90" s="39">
        <v>295.83352697556001</v>
      </c>
      <c r="H90" s="39">
        <v>640.387565</v>
      </c>
      <c r="I90" s="39">
        <v>1073.7582050000001</v>
      </c>
      <c r="J90" s="39">
        <v>1217.074382</v>
      </c>
      <c r="K90" s="136">
        <v>436.08739700000001</v>
      </c>
      <c r="L90" s="42" t="s">
        <v>149</v>
      </c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</row>
    <row r="91" spans="1:71" x14ac:dyDescent="0.2">
      <c r="A91" s="41" t="s">
        <v>150</v>
      </c>
      <c r="B91" s="39">
        <v>9.5283556748099993</v>
      </c>
      <c r="C91" s="39">
        <v>7.7896510000000001</v>
      </c>
      <c r="D91" s="39">
        <v>12.608027</v>
      </c>
      <c r="E91" s="39">
        <v>10.057026</v>
      </c>
      <c r="F91" s="136">
        <v>10.414755</v>
      </c>
      <c r="G91" s="39">
        <v>25.834312872239998</v>
      </c>
      <c r="H91" s="39">
        <v>55.089646999999999</v>
      </c>
      <c r="I91" s="39">
        <v>160.72941299999999</v>
      </c>
      <c r="J91" s="39">
        <v>488.27967000000001</v>
      </c>
      <c r="K91" s="136">
        <v>103.09205300000001</v>
      </c>
      <c r="L91" s="42" t="s">
        <v>151</v>
      </c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</row>
    <row r="92" spans="1:71" s="237" customFormat="1" ht="13.5" thickBot="1" x14ac:dyDescent="0.25">
      <c r="A92" s="41" t="s">
        <v>55</v>
      </c>
      <c r="B92" s="88">
        <v>103.57417825637999</v>
      </c>
      <c r="C92" s="88">
        <v>102.874578</v>
      </c>
      <c r="D92" s="88">
        <v>161.332773</v>
      </c>
      <c r="E92" s="39">
        <v>123.669149</v>
      </c>
      <c r="F92" s="136">
        <v>45.760463999999999</v>
      </c>
      <c r="G92" s="39">
        <v>425.58166047186</v>
      </c>
      <c r="H92" s="39">
        <v>200.973592</v>
      </c>
      <c r="I92" s="39">
        <v>141.938952</v>
      </c>
      <c r="J92" s="39">
        <v>3820.077992</v>
      </c>
      <c r="K92" s="136">
        <v>1724.00629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</row>
    <row r="93" spans="1:71" ht="13.5" thickBot="1" x14ac:dyDescent="0.25">
      <c r="A93" s="194" t="s">
        <v>152</v>
      </c>
      <c r="B93" s="15">
        <v>163.06899463646999</v>
      </c>
      <c r="C93" s="15">
        <v>208.43783400000001</v>
      </c>
      <c r="D93" s="15">
        <v>233.60308499999999</v>
      </c>
      <c r="E93" s="15">
        <v>279.89198900000002</v>
      </c>
      <c r="F93" s="130">
        <v>235.670333</v>
      </c>
      <c r="G93" s="15">
        <v>358.31406848118002</v>
      </c>
      <c r="H93" s="15">
        <v>1111.153497</v>
      </c>
      <c r="I93" s="15">
        <v>1780.6620579999999</v>
      </c>
      <c r="J93" s="15">
        <v>748.67310599999996</v>
      </c>
      <c r="K93" s="130">
        <v>780.49649799999997</v>
      </c>
      <c r="L93" s="208" t="s">
        <v>153</v>
      </c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</row>
    <row r="94" spans="1:71" s="101" customFormat="1" ht="20.25" customHeight="1" thickBot="1" x14ac:dyDescent="0.25">
      <c r="A94" s="211" t="s">
        <v>154</v>
      </c>
      <c r="B94" s="30">
        <v>62.54945203746</v>
      </c>
      <c r="C94" s="30">
        <v>55.152728000000003</v>
      </c>
      <c r="D94" s="30">
        <v>37.866261999999999</v>
      </c>
      <c r="E94" s="30">
        <v>75.775977999999995</v>
      </c>
      <c r="F94" s="64">
        <v>36.427202999999999</v>
      </c>
      <c r="G94" s="30">
        <v>56.872481435729995</v>
      </c>
      <c r="H94" s="30">
        <v>75.060298000000003</v>
      </c>
      <c r="I94" s="30">
        <v>357.18516899999997</v>
      </c>
      <c r="J94" s="30">
        <v>216.30234200000001</v>
      </c>
      <c r="K94" s="64">
        <v>335.367592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</row>
    <row r="95" spans="1:71" s="101" customFormat="1" ht="20.25" customHeight="1" thickBot="1" x14ac:dyDescent="0.25">
      <c r="A95" s="219" t="s">
        <v>81</v>
      </c>
      <c r="B95" s="30">
        <v>100.51954259900999</v>
      </c>
      <c r="C95" s="30">
        <v>153.28510600000001</v>
      </c>
      <c r="D95" s="30">
        <v>195.73682299999999</v>
      </c>
      <c r="E95" s="30">
        <v>204.11601099999999</v>
      </c>
      <c r="F95" s="64">
        <v>199.24313000000001</v>
      </c>
      <c r="G95" s="30">
        <v>301.44158704544998</v>
      </c>
      <c r="H95" s="30">
        <v>1036.0931989999999</v>
      </c>
      <c r="I95" s="30">
        <v>1423.476889</v>
      </c>
      <c r="J95" s="57">
        <v>532.37076400000001</v>
      </c>
      <c r="K95" s="139">
        <v>445.12890599999997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</row>
    <row r="96" spans="1:71" s="101" customFormat="1" ht="15.75" x14ac:dyDescent="0.2">
      <c r="A96" s="220" t="s">
        <v>267</v>
      </c>
      <c r="B96" s="19">
        <v>75.495235369110006</v>
      </c>
      <c r="C96" s="19">
        <v>89.976696000000004</v>
      </c>
      <c r="D96" s="19">
        <v>115.282392</v>
      </c>
      <c r="E96" s="19">
        <v>138.21264300000001</v>
      </c>
      <c r="F96" s="150">
        <v>142.248975</v>
      </c>
      <c r="G96" s="19">
        <v>145.94815271465998</v>
      </c>
      <c r="H96" s="19">
        <v>236.88824700000001</v>
      </c>
      <c r="I96" s="19">
        <v>383.23084399999999</v>
      </c>
      <c r="J96" s="19">
        <v>212.65635900000001</v>
      </c>
      <c r="K96" s="150">
        <v>238.062817</v>
      </c>
      <c r="L96" s="217" t="s">
        <v>272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</row>
    <row r="97" spans="1:71" s="252" customFormat="1" ht="12.75" customHeight="1" x14ac:dyDescent="0.2">
      <c r="A97" s="41" t="s">
        <v>156</v>
      </c>
      <c r="B97" s="47">
        <v>0.35024838929999996</v>
      </c>
      <c r="C97" s="47">
        <v>0.73002299999999998</v>
      </c>
      <c r="D97" s="47">
        <v>0.54447299999999998</v>
      </c>
      <c r="E97" s="47" t="s">
        <v>293</v>
      </c>
      <c r="F97" s="137">
        <v>0.28512100000000001</v>
      </c>
      <c r="G97" s="47">
        <v>23.793722635079998</v>
      </c>
      <c r="H97" s="47">
        <v>32.458373999999999</v>
      </c>
      <c r="I97" s="47">
        <v>20.188877000000002</v>
      </c>
      <c r="J97" s="47">
        <v>22.466612000000001</v>
      </c>
      <c r="K97" s="137">
        <v>28.114887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</row>
    <row r="98" spans="1:71" x14ac:dyDescent="0.2">
      <c r="A98" s="41" t="s">
        <v>244</v>
      </c>
      <c r="B98" s="39">
        <v>1.82378058039</v>
      </c>
      <c r="C98" s="39">
        <v>2.9418099999999998</v>
      </c>
      <c r="D98" s="39">
        <v>1.960507</v>
      </c>
      <c r="E98" s="39">
        <v>1.1046419999999999</v>
      </c>
      <c r="F98" s="136">
        <v>1.1148690000000001</v>
      </c>
      <c r="G98" s="39">
        <v>22.9260158658</v>
      </c>
      <c r="H98" s="39">
        <v>19.217158000000001</v>
      </c>
      <c r="I98" s="39">
        <v>39.612549999999999</v>
      </c>
      <c r="J98" s="39">
        <v>26.034106999999999</v>
      </c>
      <c r="K98" s="136">
        <v>24.167468</v>
      </c>
      <c r="L98" s="42" t="s">
        <v>246</v>
      </c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</row>
    <row r="99" spans="1:71" x14ac:dyDescent="0.2">
      <c r="A99" s="41" t="s">
        <v>245</v>
      </c>
      <c r="B99" s="39">
        <v>73.321206399419992</v>
      </c>
      <c r="C99" s="39">
        <v>86.304862999999997</v>
      </c>
      <c r="D99" s="39">
        <v>112.777152</v>
      </c>
      <c r="E99" s="39">
        <v>137.07908</v>
      </c>
      <c r="F99" s="136">
        <v>140.848985</v>
      </c>
      <c r="G99" s="39">
        <v>98.486850961079995</v>
      </c>
      <c r="H99" s="39">
        <v>182.628668</v>
      </c>
      <c r="I99" s="39">
        <v>321.15847600000001</v>
      </c>
      <c r="J99" s="39">
        <v>162.52342400000001</v>
      </c>
      <c r="K99" s="136">
        <v>182.82353000000001</v>
      </c>
      <c r="L99" s="42" t="s">
        <v>247</v>
      </c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</row>
    <row r="100" spans="1:71" x14ac:dyDescent="0.2">
      <c r="A100" s="41" t="s">
        <v>55</v>
      </c>
      <c r="B100" s="39" t="s">
        <v>293</v>
      </c>
      <c r="C100" s="39" t="s">
        <v>293</v>
      </c>
      <c r="D100" s="39" t="s">
        <v>293</v>
      </c>
      <c r="E100" s="39" t="s">
        <v>293</v>
      </c>
      <c r="F100" s="136" t="s">
        <v>293</v>
      </c>
      <c r="G100" s="39">
        <v>0.74156325270000001</v>
      </c>
      <c r="H100" s="39">
        <v>2.584047</v>
      </c>
      <c r="I100" s="39">
        <v>2.2709410000000001</v>
      </c>
      <c r="J100" s="39">
        <v>1.6322159999999999</v>
      </c>
      <c r="K100" s="136">
        <v>2.9569320000000001</v>
      </c>
      <c r="L100" s="42" t="s">
        <v>56</v>
      </c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</row>
    <row r="101" spans="1:71" ht="25.5" x14ac:dyDescent="0.2">
      <c r="A101" s="94" t="s">
        <v>164</v>
      </c>
      <c r="B101" s="67">
        <v>0.40972585580999998</v>
      </c>
      <c r="C101" s="67">
        <v>0.89808500000000002</v>
      </c>
      <c r="D101" s="67">
        <v>0.66080099999999997</v>
      </c>
      <c r="E101" s="67">
        <v>0.66963600000000001</v>
      </c>
      <c r="F101" s="141">
        <v>0.67499900000000002</v>
      </c>
      <c r="G101" s="67">
        <v>1.3767515936099999</v>
      </c>
      <c r="H101" s="67">
        <v>29.96658</v>
      </c>
      <c r="I101" s="67">
        <v>2.3390870000000001</v>
      </c>
      <c r="J101" s="67">
        <v>10.568071</v>
      </c>
      <c r="K101" s="141">
        <v>3.6909749999999999</v>
      </c>
      <c r="L101" s="221" t="s">
        <v>165</v>
      </c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</row>
    <row r="102" spans="1:71" ht="25.5" x14ac:dyDescent="0.2">
      <c r="A102" s="94" t="s">
        <v>166</v>
      </c>
      <c r="B102" s="67">
        <v>5.525898513E-2</v>
      </c>
      <c r="C102" s="67">
        <v>0.397675</v>
      </c>
      <c r="D102" s="67">
        <v>0.34442600000000001</v>
      </c>
      <c r="E102" s="67">
        <v>0.34964899999999999</v>
      </c>
      <c r="F102" s="141">
        <v>7.6689999999999994E-2</v>
      </c>
      <c r="G102" s="67">
        <v>25.105581917399999</v>
      </c>
      <c r="H102" s="67">
        <v>25.346672999999999</v>
      </c>
      <c r="I102" s="67">
        <v>29.410263</v>
      </c>
      <c r="J102" s="67">
        <v>41.677514000000002</v>
      </c>
      <c r="K102" s="141">
        <v>13.38926</v>
      </c>
      <c r="L102" s="221" t="s">
        <v>167</v>
      </c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</row>
    <row r="103" spans="1:71" ht="13.5" thickBot="1" x14ac:dyDescent="0.25">
      <c r="A103" s="52" t="s">
        <v>329</v>
      </c>
      <c r="B103" s="53">
        <v>24.559322388960002</v>
      </c>
      <c r="C103" s="53">
        <v>62.012650000000001</v>
      </c>
      <c r="D103" s="53">
        <v>79.449203999999995</v>
      </c>
      <c r="E103" s="53">
        <v>64.884083000000004</v>
      </c>
      <c r="F103" s="152">
        <v>56.242466</v>
      </c>
      <c r="G103" s="53">
        <v>129.01110081977998</v>
      </c>
      <c r="H103" s="53">
        <v>743.89169900000002</v>
      </c>
      <c r="I103" s="53">
        <v>1008.496695</v>
      </c>
      <c r="J103" s="53">
        <v>267.46881999999999</v>
      </c>
      <c r="K103" s="152">
        <v>189.98585399999999</v>
      </c>
      <c r="L103" s="55" t="s">
        <v>328</v>
      </c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</row>
    <row r="104" spans="1:71" s="190" customFormat="1" ht="12" x14ac:dyDescent="0.2">
      <c r="A104" s="186" t="s">
        <v>231</v>
      </c>
      <c r="B104" s="227"/>
      <c r="C104" s="227"/>
      <c r="D104" s="227"/>
      <c r="E104" s="227"/>
      <c r="F104" s="227"/>
      <c r="G104" s="224"/>
      <c r="H104" s="224"/>
      <c r="I104" s="224"/>
      <c r="J104" s="224"/>
      <c r="K104" s="224"/>
      <c r="L104" s="225" t="s">
        <v>220</v>
      </c>
      <c r="M104" s="189"/>
    </row>
    <row r="105" spans="1:71" s="190" customFormat="1" ht="12" x14ac:dyDescent="0.2">
      <c r="A105" s="191" t="s">
        <v>300</v>
      </c>
      <c r="B105" s="227"/>
      <c r="C105" s="227"/>
      <c r="D105" s="227"/>
      <c r="E105" s="227"/>
      <c r="F105" s="227"/>
      <c r="G105" s="224"/>
      <c r="H105" s="224"/>
      <c r="I105" s="224"/>
      <c r="J105" s="224"/>
      <c r="K105" s="224"/>
      <c r="L105" s="225" t="s">
        <v>299</v>
      </c>
      <c r="M105" s="189"/>
    </row>
    <row r="106" spans="1:71" s="190" customFormat="1" ht="12" x14ac:dyDescent="0.2">
      <c r="A106" s="191" t="s">
        <v>212</v>
      </c>
      <c r="B106" s="187"/>
      <c r="C106" s="187"/>
      <c r="D106" s="187"/>
      <c r="E106" s="187"/>
      <c r="F106" s="187"/>
      <c r="G106" s="188"/>
      <c r="H106" s="188"/>
      <c r="I106" s="188"/>
      <c r="J106" s="188"/>
      <c r="K106" s="188"/>
      <c r="L106" s="225" t="s">
        <v>239</v>
      </c>
      <c r="M106" s="189"/>
    </row>
    <row r="107" spans="1:71" s="190" customFormat="1" ht="12" x14ac:dyDescent="0.2">
      <c r="A107" s="191" t="s">
        <v>177</v>
      </c>
      <c r="B107" s="227"/>
      <c r="C107" s="227"/>
      <c r="D107" s="227"/>
      <c r="E107" s="227"/>
      <c r="F107" s="227"/>
      <c r="G107" s="224"/>
      <c r="H107" s="224"/>
      <c r="I107" s="224"/>
      <c r="J107" s="224"/>
      <c r="K107" s="224"/>
      <c r="L107" s="225" t="s">
        <v>221</v>
      </c>
      <c r="M107" s="189"/>
    </row>
    <row r="108" spans="1:71" s="190" customFormat="1" ht="12" x14ac:dyDescent="0.2">
      <c r="A108" s="191" t="s">
        <v>338</v>
      </c>
      <c r="B108" s="227"/>
      <c r="C108" s="227"/>
      <c r="D108" s="227"/>
      <c r="E108" s="227"/>
      <c r="F108" s="227"/>
      <c r="G108" s="224"/>
      <c r="H108" s="224"/>
      <c r="I108" s="224"/>
      <c r="J108" s="224"/>
      <c r="K108" s="224"/>
      <c r="L108" s="225" t="s">
        <v>314</v>
      </c>
      <c r="M108" s="189"/>
    </row>
    <row r="109" spans="1:71" s="190" customFormat="1" ht="12" x14ac:dyDescent="0.2">
      <c r="A109" s="191" t="s">
        <v>248</v>
      </c>
      <c r="B109" s="227"/>
      <c r="C109" s="227"/>
      <c r="D109" s="227"/>
      <c r="E109" s="227"/>
      <c r="F109" s="227"/>
      <c r="G109" s="224"/>
      <c r="H109" s="224"/>
      <c r="I109" s="224"/>
      <c r="J109" s="224"/>
      <c r="K109" s="224"/>
      <c r="L109" s="230" t="s">
        <v>249</v>
      </c>
      <c r="M109" s="189"/>
    </row>
    <row r="110" spans="1:71" x14ac:dyDescent="0.2">
      <c r="B110" s="246"/>
      <c r="C110" s="246"/>
      <c r="D110" s="246"/>
      <c r="E110" s="246"/>
      <c r="F110" s="246"/>
      <c r="G110" s="241"/>
      <c r="H110" s="241"/>
      <c r="I110" s="241"/>
      <c r="J110" s="241"/>
      <c r="K110" s="241"/>
    </row>
    <row r="111" spans="1:71" x14ac:dyDescent="0.2">
      <c r="B111" s="246"/>
      <c r="C111" s="246"/>
      <c r="D111" s="246"/>
      <c r="E111" s="246"/>
      <c r="F111" s="246"/>
      <c r="G111" s="241"/>
      <c r="H111" s="241"/>
      <c r="I111" s="241"/>
      <c r="J111" s="241"/>
      <c r="K111" s="241"/>
    </row>
    <row r="112" spans="1:71" x14ac:dyDescent="0.2">
      <c r="B112" s="246"/>
      <c r="C112" s="246"/>
      <c r="D112" s="246"/>
      <c r="E112" s="246"/>
      <c r="F112" s="246"/>
      <c r="G112" s="241"/>
      <c r="H112" s="241"/>
      <c r="I112" s="241"/>
      <c r="J112" s="241"/>
      <c r="K112" s="241"/>
    </row>
    <row r="113" spans="2:11" x14ac:dyDescent="0.2">
      <c r="B113" s="246"/>
      <c r="C113" s="246"/>
      <c r="D113" s="246"/>
      <c r="E113" s="246"/>
      <c r="F113" s="246"/>
      <c r="G113" s="241"/>
      <c r="H113" s="241"/>
      <c r="I113" s="241"/>
      <c r="J113" s="241"/>
      <c r="K113" s="241"/>
    </row>
    <row r="114" spans="2:11" x14ac:dyDescent="0.2">
      <c r="B114" s="246"/>
      <c r="C114" s="246"/>
      <c r="D114" s="246"/>
      <c r="E114" s="246"/>
      <c r="F114" s="246"/>
      <c r="G114" s="241"/>
      <c r="H114" s="241"/>
      <c r="I114" s="241"/>
      <c r="J114" s="241"/>
      <c r="K114" s="241"/>
    </row>
    <row r="115" spans="2:11" x14ac:dyDescent="0.2">
      <c r="B115" s="246"/>
      <c r="C115" s="246"/>
      <c r="D115" s="246"/>
      <c r="E115" s="246"/>
      <c r="F115" s="246"/>
      <c r="G115" s="241"/>
      <c r="H115" s="241"/>
      <c r="I115" s="241"/>
      <c r="J115" s="241"/>
      <c r="K115" s="241"/>
    </row>
    <row r="116" spans="2:11" x14ac:dyDescent="0.2">
      <c r="B116" s="246"/>
      <c r="C116" s="246"/>
      <c r="D116" s="246"/>
      <c r="E116" s="246"/>
      <c r="F116" s="246"/>
      <c r="G116" s="241"/>
      <c r="H116" s="241"/>
      <c r="I116" s="241"/>
      <c r="J116" s="241"/>
      <c r="K116" s="241"/>
    </row>
    <row r="117" spans="2:11" x14ac:dyDescent="0.2">
      <c r="B117" s="246"/>
      <c r="C117" s="246"/>
      <c r="D117" s="246"/>
      <c r="E117" s="246"/>
      <c r="F117" s="246"/>
      <c r="G117" s="241"/>
      <c r="H117" s="241"/>
      <c r="I117" s="241"/>
      <c r="J117" s="241"/>
      <c r="K117" s="241"/>
    </row>
    <row r="118" spans="2:11" x14ac:dyDescent="0.2">
      <c r="B118" s="246"/>
      <c r="C118" s="246"/>
      <c r="D118" s="246"/>
      <c r="E118" s="246"/>
      <c r="F118" s="246"/>
      <c r="G118" s="241"/>
      <c r="H118" s="241"/>
      <c r="I118" s="241"/>
      <c r="J118" s="241"/>
      <c r="K118" s="241"/>
    </row>
    <row r="119" spans="2:11" x14ac:dyDescent="0.2">
      <c r="B119" s="246"/>
      <c r="C119" s="246"/>
      <c r="D119" s="246"/>
      <c r="E119" s="246"/>
      <c r="F119" s="246"/>
      <c r="G119" s="241"/>
      <c r="H119" s="241"/>
      <c r="I119" s="241"/>
      <c r="J119" s="241"/>
      <c r="K119" s="241"/>
    </row>
    <row r="120" spans="2:11" x14ac:dyDescent="0.2">
      <c r="B120" s="246"/>
      <c r="C120" s="246"/>
      <c r="D120" s="246"/>
      <c r="E120" s="246"/>
      <c r="F120" s="246"/>
      <c r="G120" s="241"/>
      <c r="H120" s="241"/>
      <c r="I120" s="241"/>
      <c r="J120" s="241"/>
      <c r="K120" s="241"/>
    </row>
    <row r="121" spans="2:11" x14ac:dyDescent="0.2">
      <c r="B121" s="246"/>
      <c r="C121" s="246"/>
      <c r="D121" s="246"/>
      <c r="E121" s="246"/>
      <c r="F121" s="246"/>
      <c r="G121" s="241"/>
      <c r="H121" s="241"/>
      <c r="I121" s="241"/>
      <c r="J121" s="241"/>
      <c r="K121" s="241"/>
    </row>
    <row r="122" spans="2:11" x14ac:dyDescent="0.2">
      <c r="B122" s="246"/>
      <c r="C122" s="246"/>
      <c r="D122" s="246"/>
      <c r="E122" s="246"/>
      <c r="F122" s="246"/>
      <c r="G122" s="241"/>
      <c r="H122" s="241"/>
      <c r="I122" s="241"/>
      <c r="J122" s="241"/>
      <c r="K122" s="241"/>
    </row>
    <row r="123" spans="2:11" x14ac:dyDescent="0.2">
      <c r="B123" s="246"/>
      <c r="C123" s="246"/>
      <c r="D123" s="246"/>
      <c r="E123" s="246"/>
      <c r="F123" s="246"/>
      <c r="G123" s="241"/>
      <c r="H123" s="241"/>
      <c r="I123" s="241"/>
      <c r="J123" s="241"/>
      <c r="K123" s="241"/>
    </row>
    <row r="124" spans="2:11" x14ac:dyDescent="0.2">
      <c r="B124" s="246"/>
      <c r="C124" s="246"/>
      <c r="D124" s="246"/>
      <c r="E124" s="246"/>
      <c r="F124" s="246"/>
      <c r="G124" s="241"/>
      <c r="H124" s="241"/>
      <c r="I124" s="241"/>
      <c r="J124" s="241"/>
      <c r="K124" s="241"/>
    </row>
    <row r="125" spans="2:11" x14ac:dyDescent="0.2">
      <c r="B125" s="246"/>
      <c r="C125" s="246"/>
      <c r="D125" s="246"/>
      <c r="E125" s="246"/>
      <c r="F125" s="246"/>
      <c r="G125" s="241"/>
      <c r="H125" s="241"/>
      <c r="I125" s="241"/>
      <c r="J125" s="241"/>
      <c r="K125" s="241"/>
    </row>
    <row r="126" spans="2:11" x14ac:dyDescent="0.2">
      <c r="B126" s="240"/>
      <c r="C126" s="240"/>
      <c r="D126" s="240"/>
      <c r="E126" s="240"/>
      <c r="F126" s="240"/>
    </row>
    <row r="127" spans="2:11" x14ac:dyDescent="0.2">
      <c r="B127" s="240"/>
      <c r="C127" s="240"/>
      <c r="D127" s="240"/>
      <c r="E127" s="240"/>
      <c r="F127" s="240"/>
    </row>
    <row r="128" spans="2:11" x14ac:dyDescent="0.2">
      <c r="B128" s="240"/>
      <c r="C128" s="240"/>
      <c r="D128" s="240"/>
      <c r="E128" s="240"/>
      <c r="F128" s="240"/>
    </row>
    <row r="129" spans="2:6" x14ac:dyDescent="0.2">
      <c r="B129" s="240"/>
      <c r="C129" s="240"/>
      <c r="D129" s="240"/>
      <c r="E129" s="240"/>
      <c r="F129" s="240"/>
    </row>
    <row r="130" spans="2:6" x14ac:dyDescent="0.2">
      <c r="B130" s="240"/>
      <c r="C130" s="240"/>
      <c r="D130" s="240"/>
      <c r="E130" s="240"/>
      <c r="F130" s="240"/>
    </row>
    <row r="131" spans="2:6" x14ac:dyDescent="0.2">
      <c r="B131" s="240"/>
      <c r="C131" s="240"/>
      <c r="D131" s="240"/>
      <c r="E131" s="240"/>
      <c r="F131" s="240"/>
    </row>
    <row r="132" spans="2:6" x14ac:dyDescent="0.2">
      <c r="B132" s="240"/>
      <c r="C132" s="240"/>
      <c r="D132" s="240"/>
      <c r="E132" s="240"/>
      <c r="F132" s="240"/>
    </row>
    <row r="133" spans="2:6" x14ac:dyDescent="0.2">
      <c r="B133" s="240"/>
      <c r="C133" s="240"/>
      <c r="D133" s="240"/>
      <c r="E133" s="240"/>
      <c r="F133" s="240"/>
    </row>
    <row r="134" spans="2:6" x14ac:dyDescent="0.2">
      <c r="B134" s="240"/>
      <c r="C134" s="240"/>
      <c r="D134" s="240"/>
      <c r="E134" s="240"/>
      <c r="F134" s="240"/>
    </row>
    <row r="135" spans="2:6" x14ac:dyDescent="0.2">
      <c r="B135" s="240"/>
      <c r="C135" s="240"/>
      <c r="D135" s="240"/>
      <c r="E135" s="240"/>
      <c r="F135" s="240"/>
    </row>
    <row r="136" spans="2:6" x14ac:dyDescent="0.2">
      <c r="B136" s="240"/>
      <c r="C136" s="240"/>
      <c r="D136" s="240"/>
      <c r="E136" s="240"/>
      <c r="F136" s="240"/>
    </row>
  </sheetData>
  <mergeCells count="3">
    <mergeCell ref="A3:L3"/>
    <mergeCell ref="B4:F4"/>
    <mergeCell ref="G4:K4"/>
  </mergeCells>
  <conditionalFormatting sqref="B6:K103">
    <cfRule type="cellIs" dxfId="16" priority="1" operator="lessThan">
      <formula>0.05</formula>
    </cfRule>
  </conditionalFormatting>
  <printOptions horizontalCentered="1" verticalCentered="1"/>
  <pageMargins left="0.19685039370078741" right="0.19685039370078741" top="0" bottom="0" header="0.19685039370078741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R108"/>
  <sheetViews>
    <sheetView zoomScale="115" zoomScaleNormal="115" zoomScaleSheetLayoutView="100" workbookViewId="0">
      <selection activeCell="E7" sqref="E7"/>
    </sheetView>
  </sheetViews>
  <sheetFormatPr defaultColWidth="9.140625" defaultRowHeight="12.75" x14ac:dyDescent="0.2"/>
  <cols>
    <col min="1" max="1" width="33" style="116" customWidth="1"/>
    <col min="2" max="2" width="9.5703125" style="235" customWidth="1"/>
    <col min="3" max="11" width="9.140625" style="235"/>
    <col min="12" max="12" width="37.140625" style="240" customWidth="1"/>
    <col min="13" max="16384" width="9.140625" style="235"/>
  </cols>
  <sheetData>
    <row r="1" spans="1:69" s="393" customFormat="1" ht="15" x14ac:dyDescent="0.25">
      <c r="A1" s="388" t="s">
        <v>366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</row>
    <row r="2" spans="1:69" s="407" customFormat="1" ht="15" x14ac:dyDescent="0.25">
      <c r="A2" s="409" t="s">
        <v>365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</row>
    <row r="3" spans="1:69" s="407" customFormat="1" ht="15" x14ac:dyDescent="0.25">
      <c r="A3" s="408" t="s">
        <v>304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69" ht="20.2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224</v>
      </c>
      <c r="H4" s="399"/>
      <c r="I4" s="399"/>
      <c r="J4" s="399"/>
      <c r="K4" s="399"/>
      <c r="L4" s="9" t="s">
        <v>3</v>
      </c>
    </row>
    <row r="5" spans="1:69" s="101" customFormat="1" ht="15.75" customHeight="1" thickBot="1" x14ac:dyDescent="0.25">
      <c r="A5" s="192"/>
      <c r="B5" s="269">
        <v>2011</v>
      </c>
      <c r="C5" s="255">
        <v>2012</v>
      </c>
      <c r="D5" s="255">
        <v>2013</v>
      </c>
      <c r="E5" s="255">
        <v>2014</v>
      </c>
      <c r="F5" s="265">
        <v>2015</v>
      </c>
      <c r="G5" s="269">
        <v>2011</v>
      </c>
      <c r="H5" s="255">
        <v>2012</v>
      </c>
      <c r="I5" s="255">
        <v>2013</v>
      </c>
      <c r="J5" s="255">
        <v>2014</v>
      </c>
      <c r="K5" s="265">
        <v>2015</v>
      </c>
      <c r="L5" s="193" t="s">
        <v>4</v>
      </c>
    </row>
    <row r="6" spans="1:69" s="101" customFormat="1" ht="19.5" customHeight="1" thickBot="1" x14ac:dyDescent="0.25">
      <c r="A6" s="194" t="s">
        <v>5</v>
      </c>
      <c r="B6" s="15">
        <v>4221.1057914153189</v>
      </c>
      <c r="C6" s="15">
        <v>4697.3559420000001</v>
      </c>
      <c r="D6" s="15">
        <v>5163.8974639999997</v>
      </c>
      <c r="E6" s="15">
        <v>5683.1993330000005</v>
      </c>
      <c r="F6" s="130">
        <v>5225.4666549999993</v>
      </c>
      <c r="G6" s="15">
        <v>719.58924770851058</v>
      </c>
      <c r="H6" s="15">
        <v>782.36875299999997</v>
      </c>
      <c r="I6" s="15">
        <v>1165.2810010000001</v>
      </c>
      <c r="J6" s="15">
        <v>943.71738699999992</v>
      </c>
      <c r="K6" s="130">
        <v>957.81087100000002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</row>
    <row r="7" spans="1:69" ht="19.5" customHeight="1" x14ac:dyDescent="0.2">
      <c r="A7" s="17" t="s">
        <v>7</v>
      </c>
      <c r="B7" s="18">
        <v>507.40731388330789</v>
      </c>
      <c r="C7" s="18">
        <v>524.59725300000002</v>
      </c>
      <c r="D7" s="18">
        <v>489.76850400000001</v>
      </c>
      <c r="E7" s="18">
        <v>565.20309399999996</v>
      </c>
      <c r="F7" s="131">
        <v>742.55934000000002</v>
      </c>
      <c r="G7" s="19">
        <v>22.936340543259568</v>
      </c>
      <c r="H7" s="19">
        <v>27.965772999999999</v>
      </c>
      <c r="I7" s="19">
        <v>22.887063999999999</v>
      </c>
      <c r="J7" s="18">
        <v>33.144922999999999</v>
      </c>
      <c r="K7" s="131">
        <v>24.104409</v>
      </c>
      <c r="L7" s="37" t="s">
        <v>8</v>
      </c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</row>
    <row r="8" spans="1:69" ht="20.100000000000001" customHeight="1" x14ac:dyDescent="0.2">
      <c r="A8" s="86" t="s">
        <v>9</v>
      </c>
      <c r="B8" s="22">
        <v>3713.6812701208773</v>
      </c>
      <c r="C8" s="22">
        <v>4172.7400070000003</v>
      </c>
      <c r="D8" s="22">
        <v>4674.1255739999997</v>
      </c>
      <c r="E8" s="22">
        <v>5117.9962390000001</v>
      </c>
      <c r="F8" s="132">
        <v>4482.8975389999996</v>
      </c>
      <c r="G8" s="22">
        <v>696.6511885200465</v>
      </c>
      <c r="H8" s="22">
        <v>754.40297999999996</v>
      </c>
      <c r="I8" s="22">
        <v>1142.3939359999999</v>
      </c>
      <c r="J8" s="22">
        <v>910.57246399999997</v>
      </c>
      <c r="K8" s="132">
        <v>933.70646099999999</v>
      </c>
      <c r="L8" s="196" t="s">
        <v>10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</row>
    <row r="9" spans="1:69" ht="23.25" customHeight="1" x14ac:dyDescent="0.2">
      <c r="A9" s="86" t="s">
        <v>296</v>
      </c>
      <c r="B9" s="22" t="s">
        <v>293</v>
      </c>
      <c r="C9" s="22" t="s">
        <v>293</v>
      </c>
      <c r="D9" s="22" t="s">
        <v>293</v>
      </c>
      <c r="E9" s="22" t="s">
        <v>293</v>
      </c>
      <c r="F9" s="132" t="s">
        <v>293</v>
      </c>
      <c r="G9" s="22" t="s">
        <v>293</v>
      </c>
      <c r="H9" s="22" t="s">
        <v>293</v>
      </c>
      <c r="I9" s="22" t="s">
        <v>293</v>
      </c>
      <c r="J9" s="22" t="s">
        <v>293</v>
      </c>
      <c r="K9" s="132" t="s">
        <v>293</v>
      </c>
      <c r="L9" s="196" t="s">
        <v>268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</row>
    <row r="10" spans="1:69" ht="20.100000000000001" customHeight="1" thickBot="1" x14ac:dyDescent="0.25">
      <c r="A10" s="197" t="s">
        <v>179</v>
      </c>
      <c r="B10" s="18" t="s">
        <v>293</v>
      </c>
      <c r="C10" s="18" t="s">
        <v>293</v>
      </c>
      <c r="D10" s="18" t="s">
        <v>293</v>
      </c>
      <c r="E10" s="18" t="s">
        <v>293</v>
      </c>
      <c r="F10" s="131" t="s">
        <v>293</v>
      </c>
      <c r="G10" s="18" t="s">
        <v>293</v>
      </c>
      <c r="H10" s="18" t="s">
        <v>293</v>
      </c>
      <c r="I10" s="18" t="s">
        <v>293</v>
      </c>
      <c r="J10" s="18" t="s">
        <v>293</v>
      </c>
      <c r="K10" s="131" t="s">
        <v>293</v>
      </c>
      <c r="L10" s="198" t="s">
        <v>190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</row>
    <row r="11" spans="1:69" s="101" customFormat="1" ht="13.5" thickBot="1" x14ac:dyDescent="0.25">
      <c r="A11" s="192" t="s">
        <v>11</v>
      </c>
      <c r="B11" s="27">
        <v>496.79531606305494</v>
      </c>
      <c r="C11" s="27">
        <v>496.143395</v>
      </c>
      <c r="D11" s="27">
        <v>494.23138799999998</v>
      </c>
      <c r="E11" s="27">
        <v>579.76475200000004</v>
      </c>
      <c r="F11" s="133">
        <v>724.010536</v>
      </c>
      <c r="G11" s="27">
        <v>15.240802313883444</v>
      </c>
      <c r="H11" s="27">
        <v>15.414434999999999</v>
      </c>
      <c r="I11" s="27">
        <v>13.702786</v>
      </c>
      <c r="J11" s="27">
        <v>21.253052</v>
      </c>
      <c r="K11" s="133">
        <v>16.472835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</row>
    <row r="12" spans="1:69" ht="18" customHeight="1" thickBot="1" x14ac:dyDescent="0.25">
      <c r="A12" s="200" t="s">
        <v>275</v>
      </c>
      <c r="B12" s="30">
        <v>444.17093812878085</v>
      </c>
      <c r="C12" s="30">
        <v>449.50047899999998</v>
      </c>
      <c r="D12" s="30">
        <v>426.39367900000002</v>
      </c>
      <c r="E12" s="30">
        <v>477.163363</v>
      </c>
      <c r="F12" s="64">
        <v>595.10783200000003</v>
      </c>
      <c r="G12" s="31">
        <v>12.152932316119083</v>
      </c>
      <c r="H12" s="31">
        <v>11.006437999999999</v>
      </c>
      <c r="I12" s="31">
        <v>10.969533</v>
      </c>
      <c r="J12" s="31">
        <v>19.863634000000001</v>
      </c>
      <c r="K12" s="134">
        <v>12.127860999999999</v>
      </c>
      <c r="L12" s="201" t="s">
        <v>279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</row>
    <row r="13" spans="1:69" ht="15.75" customHeight="1" x14ac:dyDescent="0.2">
      <c r="A13" s="33" t="s">
        <v>13</v>
      </c>
      <c r="B13" s="22">
        <v>443.81829700425754</v>
      </c>
      <c r="C13" s="22">
        <v>469.09596699999997</v>
      </c>
      <c r="D13" s="22">
        <v>455.36042500000002</v>
      </c>
      <c r="E13" s="19">
        <v>514.65252899999996</v>
      </c>
      <c r="F13" s="150">
        <v>611.21740799999998</v>
      </c>
      <c r="G13" s="34">
        <v>14.462539403085328</v>
      </c>
      <c r="H13" s="34">
        <v>14.392092999999999</v>
      </c>
      <c r="I13" s="34">
        <v>13.155635999999999</v>
      </c>
      <c r="J13" s="34">
        <v>20.005098</v>
      </c>
      <c r="K13" s="135">
        <v>15.041338</v>
      </c>
      <c r="L13" s="35" t="s">
        <v>14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</row>
    <row r="14" spans="1:69" ht="15.75" customHeight="1" x14ac:dyDescent="0.2">
      <c r="A14" s="202" t="s">
        <v>15</v>
      </c>
      <c r="B14" s="18">
        <v>403.35496478874052</v>
      </c>
      <c r="C14" s="18">
        <v>435.33756899999997</v>
      </c>
      <c r="D14" s="18">
        <v>416.09529199999997</v>
      </c>
      <c r="E14" s="18">
        <v>454.53033699999997</v>
      </c>
      <c r="F14" s="131">
        <v>540.85776899999996</v>
      </c>
      <c r="G14" s="18">
        <v>11.691880728817496</v>
      </c>
      <c r="H14" s="18">
        <v>10.627787</v>
      </c>
      <c r="I14" s="18">
        <v>10.586713</v>
      </c>
      <c r="J14" s="18">
        <v>19.503605</v>
      </c>
      <c r="K14" s="131">
        <v>11.458424000000001</v>
      </c>
      <c r="L14" s="37" t="s">
        <v>16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</row>
    <row r="15" spans="1:69" x14ac:dyDescent="0.2">
      <c r="A15" s="41" t="s">
        <v>17</v>
      </c>
      <c r="B15" s="39">
        <v>3.2359023585960141</v>
      </c>
      <c r="C15" s="39">
        <v>1.8156429999999999</v>
      </c>
      <c r="D15" s="39">
        <v>2.6867380000000001</v>
      </c>
      <c r="E15" s="39">
        <v>6.0578089999999998</v>
      </c>
      <c r="F15" s="136">
        <v>12.809003000000001</v>
      </c>
      <c r="G15" s="39">
        <v>0.14369941873462996</v>
      </c>
      <c r="H15" s="7">
        <v>0.202656</v>
      </c>
      <c r="I15" s="39">
        <v>0.15400700000000001</v>
      </c>
      <c r="J15" s="39">
        <v>0.27407300000000001</v>
      </c>
      <c r="K15" s="136">
        <v>0.40358899999999998</v>
      </c>
      <c r="L15" s="42" t="s">
        <v>18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</row>
    <row r="16" spans="1:69" x14ac:dyDescent="0.2">
      <c r="A16" s="41" t="s">
        <v>19</v>
      </c>
      <c r="B16" s="39">
        <v>15.282430974737384</v>
      </c>
      <c r="C16" s="39">
        <v>15.863148000000001</v>
      </c>
      <c r="D16" s="39">
        <v>15.989366</v>
      </c>
      <c r="E16" s="39">
        <v>19.085964000000001</v>
      </c>
      <c r="F16" s="136">
        <v>25.955321999999999</v>
      </c>
      <c r="G16" s="39">
        <v>0.77074530516432205</v>
      </c>
      <c r="H16" s="39">
        <v>2.485859</v>
      </c>
      <c r="I16" s="39">
        <v>0.71805600000000003</v>
      </c>
      <c r="J16" s="39">
        <v>0.44644299999999998</v>
      </c>
      <c r="K16" s="136">
        <v>0.37862000000000001</v>
      </c>
      <c r="L16" s="42" t="s">
        <v>20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</row>
    <row r="17" spans="1:69" x14ac:dyDescent="0.2">
      <c r="A17" s="41" t="s">
        <v>21</v>
      </c>
      <c r="B17" s="39">
        <v>4.5111935501900184</v>
      </c>
      <c r="C17" s="39">
        <v>4.961773</v>
      </c>
      <c r="D17" s="39">
        <v>5.6971040000000004</v>
      </c>
      <c r="E17" s="39">
        <v>6.6235109999999997</v>
      </c>
      <c r="F17" s="136">
        <v>8.1274139999999999</v>
      </c>
      <c r="G17" s="39" t="s">
        <v>293</v>
      </c>
      <c r="H17" s="39" t="s">
        <v>293</v>
      </c>
      <c r="I17" s="39" t="s">
        <v>293</v>
      </c>
      <c r="J17" s="39" t="s">
        <v>293</v>
      </c>
      <c r="K17" s="136">
        <v>6.8449999999999997E-2</v>
      </c>
      <c r="L17" s="42" t="s">
        <v>22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</row>
    <row r="18" spans="1:69" x14ac:dyDescent="0.2">
      <c r="A18" s="41" t="s">
        <v>23</v>
      </c>
      <c r="B18" s="39">
        <v>3.7737678850883105</v>
      </c>
      <c r="C18" s="39">
        <v>2.0478510000000001</v>
      </c>
      <c r="D18" s="39">
        <v>1.442013</v>
      </c>
      <c r="E18" s="39">
        <v>1.0223500000000001</v>
      </c>
      <c r="F18" s="136">
        <v>1.7648459999999999</v>
      </c>
      <c r="G18" s="39" t="s">
        <v>293</v>
      </c>
      <c r="H18" s="39" t="s">
        <v>293</v>
      </c>
      <c r="I18" s="39" t="s">
        <v>293</v>
      </c>
      <c r="J18" s="39" t="s">
        <v>293</v>
      </c>
      <c r="K18" s="136" t="s">
        <v>293</v>
      </c>
      <c r="L18" s="42" t="s">
        <v>24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</row>
    <row r="19" spans="1:69" x14ac:dyDescent="0.2">
      <c r="A19" s="41" t="s">
        <v>25</v>
      </c>
      <c r="B19" s="39">
        <v>48.217662083611721</v>
      </c>
      <c r="C19" s="39">
        <v>62.380986</v>
      </c>
      <c r="D19" s="39">
        <v>51.629666999999998</v>
      </c>
      <c r="E19" s="39">
        <v>53.558230999999999</v>
      </c>
      <c r="F19" s="136">
        <v>66.302441000000002</v>
      </c>
      <c r="G19" s="39">
        <v>1.3531718086295537</v>
      </c>
      <c r="H19" s="39">
        <v>1.019145</v>
      </c>
      <c r="I19" s="39">
        <v>0.54994100000000001</v>
      </c>
      <c r="J19" s="39">
        <v>0.63833499999999999</v>
      </c>
      <c r="K19" s="136">
        <v>1.561555</v>
      </c>
      <c r="L19" s="42" t="s">
        <v>26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</row>
    <row r="20" spans="1:69" x14ac:dyDescent="0.2">
      <c r="A20" s="41" t="s">
        <v>27</v>
      </c>
      <c r="B20" s="39">
        <v>100.34564973173258</v>
      </c>
      <c r="C20" s="39">
        <v>114.03926800000001</v>
      </c>
      <c r="D20" s="39">
        <v>124.152698</v>
      </c>
      <c r="E20" s="39">
        <v>138.44892400000001</v>
      </c>
      <c r="F20" s="136">
        <v>148.48543100000001</v>
      </c>
      <c r="G20" s="39">
        <v>1.1348966018332205</v>
      </c>
      <c r="H20" s="39">
        <v>0.76703500000000002</v>
      </c>
      <c r="I20" s="39">
        <v>1.753101</v>
      </c>
      <c r="J20" s="39">
        <v>2.277056</v>
      </c>
      <c r="K20" s="136">
        <v>0.920512</v>
      </c>
      <c r="L20" s="42" t="s">
        <v>320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</row>
    <row r="21" spans="1:69" x14ac:dyDescent="0.2">
      <c r="A21" s="41" t="s">
        <v>28</v>
      </c>
      <c r="B21" s="39">
        <v>4.4673041023921289</v>
      </c>
      <c r="C21" s="39">
        <v>4.2736850000000004</v>
      </c>
      <c r="D21" s="39">
        <v>3.9689920000000001</v>
      </c>
      <c r="E21" s="39">
        <v>1.783747</v>
      </c>
      <c r="F21" s="136">
        <v>5.2096739999999997</v>
      </c>
      <c r="G21" s="39" t="s">
        <v>293</v>
      </c>
      <c r="H21" s="39" t="s">
        <v>293</v>
      </c>
      <c r="I21" s="39" t="s">
        <v>293</v>
      </c>
      <c r="J21" s="39">
        <v>8.8197999999999999E-2</v>
      </c>
      <c r="K21" s="136">
        <v>7.3694999999999997E-2</v>
      </c>
      <c r="L21" s="42" t="s">
        <v>29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</row>
    <row r="22" spans="1:69" x14ac:dyDescent="0.2">
      <c r="A22" s="41" t="s">
        <v>30</v>
      </c>
      <c r="B22" s="39">
        <v>11.719520176615239</v>
      </c>
      <c r="C22" s="39">
        <v>11.088997000000001</v>
      </c>
      <c r="D22" s="39">
        <v>12.129258</v>
      </c>
      <c r="E22" s="39">
        <v>14.472704</v>
      </c>
      <c r="F22" s="136">
        <v>23.897760999999999</v>
      </c>
      <c r="G22" s="39" t="s">
        <v>293</v>
      </c>
      <c r="H22" s="39">
        <v>6.4252000000000004E-2</v>
      </c>
      <c r="I22" s="39">
        <v>5.9819999999999998E-2</v>
      </c>
      <c r="J22" s="39" t="s">
        <v>293</v>
      </c>
      <c r="K22" s="136" t="s">
        <v>293</v>
      </c>
      <c r="L22" s="42" t="s">
        <v>31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</row>
    <row r="23" spans="1:69" x14ac:dyDescent="0.2">
      <c r="A23" s="41" t="s">
        <v>32</v>
      </c>
      <c r="B23" s="39">
        <v>61.817103454057474</v>
      </c>
      <c r="C23" s="39">
        <v>64.935286000000005</v>
      </c>
      <c r="D23" s="39">
        <v>61.155116</v>
      </c>
      <c r="E23" s="39">
        <v>61.965122999999998</v>
      </c>
      <c r="F23" s="136">
        <v>68.828755999999998</v>
      </c>
      <c r="G23" s="39">
        <v>1.3775301810865193</v>
      </c>
      <c r="H23" s="39">
        <v>1.0916950000000001</v>
      </c>
      <c r="I23" s="39">
        <v>1.1547019999999999</v>
      </c>
      <c r="J23" s="39">
        <v>0.63661800000000002</v>
      </c>
      <c r="K23" s="136">
        <v>1.3055600000000001</v>
      </c>
      <c r="L23" s="42" t="s">
        <v>321</v>
      </c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</row>
    <row r="24" spans="1:69" x14ac:dyDescent="0.2">
      <c r="A24" s="41" t="s">
        <v>33</v>
      </c>
      <c r="B24" s="39">
        <v>0.2949891012743126</v>
      </c>
      <c r="C24" s="39">
        <v>0.73685</v>
      </c>
      <c r="D24" s="39">
        <v>1.0792809999999999</v>
      </c>
      <c r="E24" s="39">
        <v>8.1294000000000005E-2</v>
      </c>
      <c r="F24" s="136">
        <v>1.2688349999999999</v>
      </c>
      <c r="G24" s="39" t="s">
        <v>293</v>
      </c>
      <c r="H24" s="39" t="s">
        <v>293</v>
      </c>
      <c r="I24" s="39" t="s">
        <v>293</v>
      </c>
      <c r="J24" s="39" t="s">
        <v>293</v>
      </c>
      <c r="K24" s="136" t="s">
        <v>293</v>
      </c>
      <c r="L24" s="42" t="s">
        <v>34</v>
      </c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</row>
    <row r="25" spans="1:69" x14ac:dyDescent="0.2">
      <c r="A25" s="41" t="s">
        <v>35</v>
      </c>
      <c r="B25" s="39">
        <v>29.461916219539347</v>
      </c>
      <c r="C25" s="39">
        <v>25.919516999999999</v>
      </c>
      <c r="D25" s="39">
        <v>22.825212000000001</v>
      </c>
      <c r="E25" s="39">
        <v>37.835830000000001</v>
      </c>
      <c r="F25" s="136">
        <v>42.981127000000001</v>
      </c>
      <c r="G25" s="39">
        <v>4.6440118488711501</v>
      </c>
      <c r="H25" s="39">
        <v>2.2590249999999998</v>
      </c>
      <c r="I25" s="39">
        <v>2.9919530000000001</v>
      </c>
      <c r="J25" s="39">
        <v>11.450707</v>
      </c>
      <c r="K25" s="136">
        <v>1.800915</v>
      </c>
      <c r="L25" s="42" t="s">
        <v>36</v>
      </c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</row>
    <row r="26" spans="1:69" x14ac:dyDescent="0.2">
      <c r="A26" s="41" t="s">
        <v>37</v>
      </c>
      <c r="B26" s="39">
        <v>1.3781765593561368</v>
      </c>
      <c r="C26" s="39">
        <v>4.2015589999999996</v>
      </c>
      <c r="D26" s="39">
        <v>3.7423320000000002</v>
      </c>
      <c r="E26" s="39">
        <v>4.5089319999999997</v>
      </c>
      <c r="F26" s="136">
        <v>4.959104</v>
      </c>
      <c r="G26" s="39" t="s">
        <v>293</v>
      </c>
      <c r="H26" s="39" t="s">
        <v>293</v>
      </c>
      <c r="I26" s="39" t="s">
        <v>293</v>
      </c>
      <c r="J26" s="39" t="s">
        <v>293</v>
      </c>
      <c r="K26" s="136">
        <v>0.13500000000000001</v>
      </c>
      <c r="L26" s="42" t="s">
        <v>38</v>
      </c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</row>
    <row r="27" spans="1:69" x14ac:dyDescent="0.2">
      <c r="A27" s="41" t="s">
        <v>39</v>
      </c>
      <c r="B27" s="39">
        <v>56.140496590655637</v>
      </c>
      <c r="C27" s="39">
        <v>56.671022999999998</v>
      </c>
      <c r="D27" s="39">
        <v>60.607622999999997</v>
      </c>
      <c r="E27" s="39">
        <v>61.566305</v>
      </c>
      <c r="F27" s="136">
        <v>72.416122999999999</v>
      </c>
      <c r="G27" s="39" t="s">
        <v>293</v>
      </c>
      <c r="H27" s="39" t="s">
        <v>293</v>
      </c>
      <c r="I27" s="39" t="s">
        <v>293</v>
      </c>
      <c r="J27" s="39" t="s">
        <v>293</v>
      </c>
      <c r="K27" s="136">
        <v>8.8916999999999996E-2</v>
      </c>
      <c r="L27" s="42" t="s">
        <v>196</v>
      </c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</row>
    <row r="28" spans="1:69" x14ac:dyDescent="0.2">
      <c r="A28" s="41" t="s">
        <v>40</v>
      </c>
      <c r="B28" s="39">
        <v>33.184946065280499</v>
      </c>
      <c r="C28" s="39">
        <v>36.606527</v>
      </c>
      <c r="D28" s="39">
        <v>26.068821</v>
      </c>
      <c r="E28" s="39">
        <v>19.233893999999999</v>
      </c>
      <c r="F28" s="136">
        <v>18.353490999999998</v>
      </c>
      <c r="G28" s="39">
        <v>0.39666582830315222</v>
      </c>
      <c r="H28" s="39">
        <v>5.8583999999999997E-2</v>
      </c>
      <c r="I28" s="39">
        <v>0.18143200000000001</v>
      </c>
      <c r="J28" s="39">
        <v>0.23037199999999999</v>
      </c>
      <c r="K28" s="136">
        <v>0.177896</v>
      </c>
      <c r="L28" s="42" t="s">
        <v>41</v>
      </c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</row>
    <row r="29" spans="1:69" ht="25.5" x14ac:dyDescent="0.2">
      <c r="A29" s="203" t="s">
        <v>229</v>
      </c>
      <c r="B29" s="39">
        <v>29.523905935613655</v>
      </c>
      <c r="C29" s="39">
        <v>29.795456000000001</v>
      </c>
      <c r="D29" s="39">
        <v>22.921071000000001</v>
      </c>
      <c r="E29" s="39">
        <v>28.285719</v>
      </c>
      <c r="F29" s="136">
        <v>39.498441</v>
      </c>
      <c r="G29" s="39">
        <v>1.7937631343617269</v>
      </c>
      <c r="H29" s="39">
        <v>2.6370840000000002</v>
      </c>
      <c r="I29" s="39">
        <v>2.9287019999999999</v>
      </c>
      <c r="J29" s="39">
        <v>3.4032900000000001</v>
      </c>
      <c r="K29" s="136">
        <v>4.5354590000000004</v>
      </c>
      <c r="L29" s="204" t="s">
        <v>228</v>
      </c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</row>
    <row r="30" spans="1:69" x14ac:dyDescent="0.2">
      <c r="A30" s="197" t="s">
        <v>43</v>
      </c>
      <c r="B30" s="18">
        <v>40.463332215517077</v>
      </c>
      <c r="C30" s="18">
        <v>33.758398</v>
      </c>
      <c r="D30" s="18">
        <v>39.265132999999999</v>
      </c>
      <c r="E30" s="18">
        <v>60.122191999999998</v>
      </c>
      <c r="F30" s="131">
        <v>70.359639000000001</v>
      </c>
      <c r="G30" s="18">
        <v>2.770658674267831</v>
      </c>
      <c r="H30" s="18">
        <v>3.7643059999999999</v>
      </c>
      <c r="I30" s="18">
        <v>2.5689229999999998</v>
      </c>
      <c r="J30" s="18">
        <v>0.50149299999999997</v>
      </c>
      <c r="K30" s="131">
        <v>3.5829140000000002</v>
      </c>
      <c r="L30" s="198" t="s">
        <v>44</v>
      </c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</row>
    <row r="31" spans="1:69" x14ac:dyDescent="0.2">
      <c r="A31" s="41" t="s">
        <v>65</v>
      </c>
      <c r="B31" s="39">
        <v>1.0495939526045155</v>
      </c>
      <c r="C31" s="39">
        <v>0.788933</v>
      </c>
      <c r="D31" s="39">
        <v>1.760359</v>
      </c>
      <c r="E31" s="39">
        <v>1.906623</v>
      </c>
      <c r="F31" s="136">
        <v>4.0853570000000001</v>
      </c>
      <c r="G31" s="39" t="s">
        <v>293</v>
      </c>
      <c r="H31" s="39" t="s">
        <v>293</v>
      </c>
      <c r="I31" s="39" t="s">
        <v>293</v>
      </c>
      <c r="J31" s="39" t="s">
        <v>293</v>
      </c>
      <c r="K31" s="136" t="s">
        <v>293</v>
      </c>
      <c r="L31" s="42" t="s">
        <v>66</v>
      </c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</row>
    <row r="32" spans="1:69" x14ac:dyDescent="0.2">
      <c r="A32" s="41" t="s">
        <v>45</v>
      </c>
      <c r="B32" s="47">
        <v>0.39198328862061255</v>
      </c>
      <c r="C32" s="47">
        <v>0.12606999999999999</v>
      </c>
      <c r="D32" s="47">
        <v>0.33188899999999999</v>
      </c>
      <c r="E32" s="47">
        <v>1.0374669999999999</v>
      </c>
      <c r="F32" s="137">
        <v>0.80003999999999997</v>
      </c>
      <c r="G32" s="47" t="s">
        <v>293</v>
      </c>
      <c r="H32" s="47">
        <v>0.16745199999999999</v>
      </c>
      <c r="I32" s="47">
        <v>0.19595699999999999</v>
      </c>
      <c r="J32" s="47">
        <v>6.2038000000000003E-2</v>
      </c>
      <c r="K32" s="137">
        <v>0.104701</v>
      </c>
      <c r="L32" s="42" t="s">
        <v>46</v>
      </c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</row>
    <row r="33" spans="1:69" x14ac:dyDescent="0.2">
      <c r="A33" s="41" t="s">
        <v>47</v>
      </c>
      <c r="B33" s="39">
        <v>16.120607254640738</v>
      </c>
      <c r="C33" s="39">
        <v>9.8799460000000003</v>
      </c>
      <c r="D33" s="39">
        <v>8.9956779999999998</v>
      </c>
      <c r="E33" s="39">
        <v>16.416644000000002</v>
      </c>
      <c r="F33" s="136">
        <v>13.862871999999999</v>
      </c>
      <c r="G33" s="39" t="s">
        <v>293</v>
      </c>
      <c r="H33" s="39">
        <v>6.4165E-2</v>
      </c>
      <c r="I33" s="39" t="s">
        <v>293</v>
      </c>
      <c r="J33" s="39" t="s">
        <v>293</v>
      </c>
      <c r="K33" s="136" t="s">
        <v>293</v>
      </c>
      <c r="L33" s="42" t="s">
        <v>48</v>
      </c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</row>
    <row r="34" spans="1:69" x14ac:dyDescent="0.2">
      <c r="A34" s="41" t="s">
        <v>49</v>
      </c>
      <c r="B34" s="39">
        <v>3.6334959758551273</v>
      </c>
      <c r="C34" s="39">
        <v>6.4394210000000003</v>
      </c>
      <c r="D34" s="39">
        <v>5.7633109999999999</v>
      </c>
      <c r="E34" s="39">
        <v>11.487964</v>
      </c>
      <c r="F34" s="136">
        <v>6.4761150000000001</v>
      </c>
      <c r="G34" s="39" t="s">
        <v>293</v>
      </c>
      <c r="H34" s="39" t="s">
        <v>293</v>
      </c>
      <c r="I34" s="39" t="s">
        <v>293</v>
      </c>
      <c r="J34" s="39" t="s">
        <v>293</v>
      </c>
      <c r="K34" s="136" t="s">
        <v>293</v>
      </c>
      <c r="L34" s="42" t="s">
        <v>50</v>
      </c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</row>
    <row r="35" spans="1:69" x14ac:dyDescent="0.2">
      <c r="A35" s="41" t="s">
        <v>51</v>
      </c>
      <c r="B35" s="39">
        <v>11.543458808405971</v>
      </c>
      <c r="C35" s="39">
        <v>12.693057</v>
      </c>
      <c r="D35" s="39">
        <v>17.492712999999998</v>
      </c>
      <c r="E35" s="39">
        <v>22.281575</v>
      </c>
      <c r="F35" s="136">
        <v>33.543253999999997</v>
      </c>
      <c r="G35" s="39">
        <v>1.277698692152921</v>
      </c>
      <c r="H35" s="39">
        <v>1.1023050000000001</v>
      </c>
      <c r="I35" s="39">
        <v>1.10239</v>
      </c>
      <c r="J35" s="39">
        <v>0.27856500000000001</v>
      </c>
      <c r="K35" s="136">
        <v>2.571796</v>
      </c>
      <c r="L35" s="42" t="s">
        <v>52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</row>
    <row r="36" spans="1:69" x14ac:dyDescent="0.2">
      <c r="A36" s="41" t="s">
        <v>69</v>
      </c>
      <c r="B36" s="39">
        <v>3.7444318689917173</v>
      </c>
      <c r="C36" s="39">
        <v>2.1482359999999998</v>
      </c>
      <c r="D36" s="39">
        <v>3.2104789999999999</v>
      </c>
      <c r="E36" s="39">
        <v>3.883067</v>
      </c>
      <c r="F36" s="136">
        <v>2.8684189999999998</v>
      </c>
      <c r="G36" s="39" t="s">
        <v>293</v>
      </c>
      <c r="H36" s="39" t="s">
        <v>293</v>
      </c>
      <c r="I36" s="39" t="s">
        <v>293</v>
      </c>
      <c r="J36" s="39" t="s">
        <v>293</v>
      </c>
      <c r="K36" s="136" t="s">
        <v>293</v>
      </c>
      <c r="L36" s="42" t="s">
        <v>70</v>
      </c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</row>
    <row r="37" spans="1:69" x14ac:dyDescent="0.2">
      <c r="A37" s="41" t="s">
        <v>53</v>
      </c>
      <c r="B37" s="39">
        <v>1.5426475519785241</v>
      </c>
      <c r="C37" s="39">
        <v>0.82904900000000004</v>
      </c>
      <c r="D37" s="39">
        <v>0.53831700000000005</v>
      </c>
      <c r="E37" s="39">
        <v>0.69079500000000005</v>
      </c>
      <c r="F37" s="136">
        <v>4.1486409999999996</v>
      </c>
      <c r="G37" s="39" t="s">
        <v>293</v>
      </c>
      <c r="H37" s="39">
        <v>1.255012</v>
      </c>
      <c r="I37" s="39">
        <v>1.053321</v>
      </c>
      <c r="J37" s="39" t="s">
        <v>293</v>
      </c>
      <c r="K37" s="136" t="s">
        <v>293</v>
      </c>
      <c r="L37" s="42" t="s">
        <v>54</v>
      </c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</row>
    <row r="38" spans="1:69" x14ac:dyDescent="0.2">
      <c r="A38" s="41" t="s">
        <v>55</v>
      </c>
      <c r="B38" s="39">
        <v>2.4371135144198712</v>
      </c>
      <c r="C38" s="39">
        <v>0.85368599999999994</v>
      </c>
      <c r="D38" s="39">
        <v>1.1723870000000001</v>
      </c>
      <c r="E38" s="39">
        <v>2.4180570000000001</v>
      </c>
      <c r="F38" s="136">
        <v>4.5749409999999999</v>
      </c>
      <c r="G38" s="39">
        <v>1.4753923541247471</v>
      </c>
      <c r="H38" s="39">
        <v>1.162226</v>
      </c>
      <c r="I38" s="39">
        <v>0.158334</v>
      </c>
      <c r="J38" s="39">
        <v>7.7407000000000004E-2</v>
      </c>
      <c r="K38" s="136">
        <v>0.83553100000000002</v>
      </c>
      <c r="L38" s="48" t="s">
        <v>56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</row>
    <row r="39" spans="1:69" s="101" customFormat="1" ht="25.5" x14ac:dyDescent="0.2">
      <c r="A39" s="205" t="s">
        <v>57</v>
      </c>
      <c r="B39" s="22">
        <v>40.758158115358953</v>
      </c>
      <c r="C39" s="22">
        <v>14.16291</v>
      </c>
      <c r="D39" s="22">
        <v>10.139091000000001</v>
      </c>
      <c r="E39" s="22">
        <v>21.291498000000001</v>
      </c>
      <c r="F39" s="132">
        <v>52.586568999999997</v>
      </c>
      <c r="G39" s="22">
        <v>0.46105158730158718</v>
      </c>
      <c r="H39" s="22">
        <v>0.37865100000000002</v>
      </c>
      <c r="I39" s="22">
        <v>0.38281999999999999</v>
      </c>
      <c r="J39" s="22">
        <v>0.36002899999999999</v>
      </c>
      <c r="K39" s="132">
        <v>0.66943699999999995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</row>
    <row r="40" spans="1:69" x14ac:dyDescent="0.2">
      <c r="A40" s="41" t="s">
        <v>59</v>
      </c>
      <c r="B40" s="39" t="s">
        <v>293</v>
      </c>
      <c r="C40" s="39">
        <v>0.15248600000000001</v>
      </c>
      <c r="D40" s="39" t="s">
        <v>293</v>
      </c>
      <c r="E40" s="39">
        <v>0.143702</v>
      </c>
      <c r="F40" s="136">
        <v>1.3641380000000001</v>
      </c>
      <c r="G40" s="39" t="s">
        <v>293</v>
      </c>
      <c r="H40" s="39" t="s">
        <v>293</v>
      </c>
      <c r="I40" s="39">
        <v>7.0834999999999995E-2</v>
      </c>
      <c r="J40" s="39">
        <v>5.9040000000000002E-2</v>
      </c>
      <c r="K40" s="136">
        <v>0.30120000000000002</v>
      </c>
      <c r="L40" s="42" t="s">
        <v>60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</row>
    <row r="41" spans="1:69" x14ac:dyDescent="0.2">
      <c r="A41" s="41" t="s">
        <v>61</v>
      </c>
      <c r="B41" s="39">
        <v>40.42316258663103</v>
      </c>
      <c r="C41" s="39">
        <v>13.840774</v>
      </c>
      <c r="D41" s="39">
        <v>10.016586999999999</v>
      </c>
      <c r="E41" s="39">
        <v>21.102343999999999</v>
      </c>
      <c r="F41" s="136">
        <v>51.17266</v>
      </c>
      <c r="G41" s="39">
        <v>0.44532137268052752</v>
      </c>
      <c r="H41" s="39">
        <v>0.36835299999999999</v>
      </c>
      <c r="I41" s="39">
        <v>0.31198500000000001</v>
      </c>
      <c r="J41" s="39">
        <v>0.30098900000000001</v>
      </c>
      <c r="K41" s="136">
        <v>0.36823699999999998</v>
      </c>
      <c r="L41" s="42" t="s">
        <v>62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</row>
    <row r="42" spans="1:69" x14ac:dyDescent="0.2">
      <c r="A42" s="41" t="s">
        <v>55</v>
      </c>
      <c r="B42" s="51">
        <v>0.30593756986362614</v>
      </c>
      <c r="C42" s="51">
        <v>0.16965</v>
      </c>
      <c r="D42" s="51">
        <v>7.3564000000000004E-2</v>
      </c>
      <c r="E42" s="39" t="s">
        <v>293</v>
      </c>
      <c r="F42" s="136" t="s">
        <v>293</v>
      </c>
      <c r="G42" s="39" t="s">
        <v>293</v>
      </c>
      <c r="H42" s="39" t="s">
        <v>293</v>
      </c>
      <c r="I42" s="39" t="s">
        <v>293</v>
      </c>
      <c r="J42" s="39" t="s">
        <v>293</v>
      </c>
      <c r="K42" s="136" t="s">
        <v>293</v>
      </c>
      <c r="L42" s="48" t="s">
        <v>56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</row>
    <row r="43" spans="1:69" s="101" customFormat="1" ht="13.5" thickBot="1" x14ac:dyDescent="0.25">
      <c r="A43" s="52" t="s">
        <v>333</v>
      </c>
      <c r="B43" s="54">
        <v>5.7815224681421869E-2</v>
      </c>
      <c r="C43" s="54" t="s">
        <v>293</v>
      </c>
      <c r="D43" s="54">
        <v>0.15929599999999999</v>
      </c>
      <c r="E43" s="54">
        <v>1.3415280000000001</v>
      </c>
      <c r="F43" s="138">
        <v>1.663494</v>
      </c>
      <c r="G43" s="54" t="s">
        <v>293</v>
      </c>
      <c r="H43" s="54" t="s">
        <v>293</v>
      </c>
      <c r="I43" s="54" t="s">
        <v>293</v>
      </c>
      <c r="J43" s="54" t="s">
        <v>293</v>
      </c>
      <c r="K43" s="138" t="s">
        <v>293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</row>
    <row r="44" spans="1:69" s="101" customFormat="1" ht="20.25" customHeight="1" thickBot="1" x14ac:dyDescent="0.25">
      <c r="A44" s="206" t="s">
        <v>276</v>
      </c>
      <c r="B44" s="57">
        <v>52.624377934274058</v>
      </c>
      <c r="C44" s="57">
        <v>46.642916</v>
      </c>
      <c r="D44" s="57">
        <v>67.837709000000004</v>
      </c>
      <c r="E44" s="57">
        <v>102.601389</v>
      </c>
      <c r="F44" s="139">
        <v>128.902704</v>
      </c>
      <c r="G44" s="57">
        <v>3.0878699977643613</v>
      </c>
      <c r="H44" s="57">
        <v>4.4079969999999999</v>
      </c>
      <c r="I44" s="57">
        <v>2.7332529999999999</v>
      </c>
      <c r="J44" s="57">
        <v>1.389418</v>
      </c>
      <c r="K44" s="139">
        <v>4.3449739999999997</v>
      </c>
      <c r="L44" s="207" t="s">
        <v>280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</row>
    <row r="45" spans="1:69" x14ac:dyDescent="0.2">
      <c r="A45" s="41" t="s">
        <v>243</v>
      </c>
      <c r="B45" s="39" t="s">
        <v>293</v>
      </c>
      <c r="C45" s="39" t="s">
        <v>293</v>
      </c>
      <c r="D45" s="39" t="s">
        <v>293</v>
      </c>
      <c r="E45" s="39">
        <v>0.38816299999999998</v>
      </c>
      <c r="F45" s="136" t="s">
        <v>293</v>
      </c>
      <c r="G45" s="39" t="s">
        <v>293</v>
      </c>
      <c r="H45" s="39" t="s">
        <v>293</v>
      </c>
      <c r="I45" s="39" t="s">
        <v>293</v>
      </c>
      <c r="J45" s="39" t="s">
        <v>293</v>
      </c>
      <c r="K45" s="136" t="s">
        <v>293</v>
      </c>
      <c r="L45" s="42" t="s">
        <v>263</v>
      </c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</row>
    <row r="46" spans="1:69" x14ac:dyDescent="0.2">
      <c r="A46" s="41" t="s">
        <v>71</v>
      </c>
      <c r="B46" s="39">
        <v>8.5482841493404909</v>
      </c>
      <c r="C46" s="39">
        <v>3.9634610000000001</v>
      </c>
      <c r="D46" s="39">
        <v>6.1852970000000003</v>
      </c>
      <c r="E46" s="39">
        <v>1.9695860000000001</v>
      </c>
      <c r="F46" s="136">
        <v>3.9565800000000002</v>
      </c>
      <c r="G46" s="39">
        <v>0.29154789850211971</v>
      </c>
      <c r="H46" s="39">
        <v>0.57621699999999998</v>
      </c>
      <c r="I46" s="39">
        <v>0.15240899999999999</v>
      </c>
      <c r="J46" s="39">
        <v>0.80792299999999995</v>
      </c>
      <c r="K46" s="136">
        <v>0.75889600000000002</v>
      </c>
      <c r="L46" s="42" t="s">
        <v>72</v>
      </c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</row>
    <row r="47" spans="1:69" x14ac:dyDescent="0.2">
      <c r="A47" s="41" t="s">
        <v>73</v>
      </c>
      <c r="B47" s="39">
        <v>3.0223859825620307</v>
      </c>
      <c r="C47" s="39">
        <v>8.6639660000000003</v>
      </c>
      <c r="D47" s="39">
        <v>22.177824000000001</v>
      </c>
      <c r="E47" s="39">
        <v>39.91621</v>
      </c>
      <c r="F47" s="136">
        <v>53.855699000000001</v>
      </c>
      <c r="G47" s="39" t="s">
        <v>293</v>
      </c>
      <c r="H47" s="39">
        <v>6.7474000000000006E-2</v>
      </c>
      <c r="I47" s="39" t="s">
        <v>293</v>
      </c>
      <c r="J47" s="39">
        <v>8.0002000000000004E-2</v>
      </c>
      <c r="K47" s="136" t="s">
        <v>293</v>
      </c>
      <c r="L47" s="42" t="s">
        <v>74</v>
      </c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</row>
    <row r="48" spans="1:69" s="101" customFormat="1" ht="13.5" thickBot="1" x14ac:dyDescent="0.25">
      <c r="A48" s="59" t="s">
        <v>334</v>
      </c>
      <c r="B48" s="60">
        <v>0.57739101274312576</v>
      </c>
      <c r="C48" s="60">
        <v>0.252583</v>
      </c>
      <c r="D48" s="60">
        <v>0.192659</v>
      </c>
      <c r="E48" s="60">
        <v>0.205238</v>
      </c>
      <c r="F48" s="140">
        <v>0.71379599999999999</v>
      </c>
      <c r="G48" s="60" t="s">
        <v>293</v>
      </c>
      <c r="H48" s="60" t="s">
        <v>293</v>
      </c>
      <c r="I48" s="60" t="s">
        <v>293</v>
      </c>
      <c r="J48" s="60" t="s">
        <v>293</v>
      </c>
      <c r="K48" s="140" t="s">
        <v>293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</row>
    <row r="49" spans="1:69" ht="13.5" thickBot="1" x14ac:dyDescent="0.25">
      <c r="A49" s="194" t="s">
        <v>76</v>
      </c>
      <c r="B49" s="27">
        <v>76.472169125866174</v>
      </c>
      <c r="C49" s="27">
        <v>81.299162999999993</v>
      </c>
      <c r="D49" s="27">
        <v>88.058532</v>
      </c>
      <c r="E49" s="27">
        <v>95.238527000000005</v>
      </c>
      <c r="F49" s="133">
        <v>116.229952</v>
      </c>
      <c r="G49" s="27">
        <v>10.570635479543796</v>
      </c>
      <c r="H49" s="27">
        <v>17.053612000000001</v>
      </c>
      <c r="I49" s="27">
        <v>11.203847</v>
      </c>
      <c r="J49" s="27">
        <v>13.115285999999999</v>
      </c>
      <c r="K49" s="133">
        <v>11.28077</v>
      </c>
      <c r="L49" s="208" t="s">
        <v>77</v>
      </c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</row>
    <row r="50" spans="1:69" s="101" customFormat="1" ht="20.25" customHeight="1" thickBot="1" x14ac:dyDescent="0.25">
      <c r="A50" s="209" t="s">
        <v>7</v>
      </c>
      <c r="B50" s="30">
        <v>42.296430527610063</v>
      </c>
      <c r="C50" s="30">
        <v>46.771233000000002</v>
      </c>
      <c r="D50" s="30">
        <v>45.083559999999999</v>
      </c>
      <c r="E50" s="30">
        <v>54.566426</v>
      </c>
      <c r="F50" s="64">
        <v>58.853637999999997</v>
      </c>
      <c r="G50" s="30">
        <v>10.491022244578449</v>
      </c>
      <c r="H50" s="30">
        <v>16.836265000000001</v>
      </c>
      <c r="I50" s="30">
        <v>11.202247</v>
      </c>
      <c r="J50" s="30">
        <v>12.501169000000001</v>
      </c>
      <c r="K50" s="64">
        <v>11.28077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</row>
    <row r="51" spans="1:69" x14ac:dyDescent="0.2">
      <c r="A51" s="41" t="s">
        <v>78</v>
      </c>
      <c r="B51" s="39">
        <v>2.394078917952156</v>
      </c>
      <c r="C51" s="39">
        <v>2.8713320000000002</v>
      </c>
      <c r="D51" s="39">
        <v>2.6865049999999999</v>
      </c>
      <c r="E51" s="39">
        <v>2.663754</v>
      </c>
      <c r="F51" s="136">
        <v>3.2665069999999998</v>
      </c>
      <c r="G51" s="39">
        <v>1.7886521909233124</v>
      </c>
      <c r="H51" s="39">
        <v>3.2594310000000002</v>
      </c>
      <c r="I51" s="39">
        <v>0.90803699999999998</v>
      </c>
      <c r="J51" s="39">
        <v>0.52141800000000005</v>
      </c>
      <c r="K51" s="136">
        <v>0.58035599999999998</v>
      </c>
      <c r="L51" s="42" t="s">
        <v>79</v>
      </c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</row>
    <row r="52" spans="1:69" ht="13.5" thickBot="1" x14ac:dyDescent="0.25">
      <c r="A52" s="41" t="s">
        <v>80</v>
      </c>
      <c r="B52" s="39">
        <v>39.902351609657913</v>
      </c>
      <c r="C52" s="39">
        <v>43.899901</v>
      </c>
      <c r="D52" s="39">
        <v>42.397055000000002</v>
      </c>
      <c r="E52" s="39">
        <v>51.902672000000003</v>
      </c>
      <c r="F52" s="136">
        <v>55.587130999999999</v>
      </c>
      <c r="G52" s="39">
        <v>8.7023700536551374</v>
      </c>
      <c r="H52" s="39">
        <v>13.576834</v>
      </c>
      <c r="I52" s="39">
        <v>10.29421</v>
      </c>
      <c r="J52" s="39">
        <v>11.979751</v>
      </c>
      <c r="K52" s="136">
        <v>10.700414</v>
      </c>
      <c r="L52" s="42" t="s">
        <v>232</v>
      </c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</row>
    <row r="53" spans="1:69" s="101" customFormat="1" ht="20.25" customHeight="1" thickBot="1" x14ac:dyDescent="0.25">
      <c r="A53" s="211" t="s">
        <v>81</v>
      </c>
      <c r="B53" s="30">
        <v>34.175738598256117</v>
      </c>
      <c r="C53" s="30">
        <v>34.527929999999998</v>
      </c>
      <c r="D53" s="30">
        <v>42.974972000000001</v>
      </c>
      <c r="E53" s="30">
        <v>40.672100999999998</v>
      </c>
      <c r="F53" s="64">
        <v>57.376314000000001</v>
      </c>
      <c r="G53" s="30">
        <v>7.961323496534764E-2</v>
      </c>
      <c r="H53" s="30">
        <v>0.21734700000000001</v>
      </c>
      <c r="I53" s="30" t="s">
        <v>293</v>
      </c>
      <c r="J53" s="30">
        <v>0.61411700000000002</v>
      </c>
      <c r="K53" s="64" t="s">
        <v>293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</row>
    <row r="54" spans="1:69" ht="25.5" x14ac:dyDescent="0.2">
      <c r="A54" s="205" t="s">
        <v>83</v>
      </c>
      <c r="B54" s="67">
        <v>27.394366197183022</v>
      </c>
      <c r="C54" s="67">
        <v>30.527985999999999</v>
      </c>
      <c r="D54" s="67">
        <v>34.984619000000002</v>
      </c>
      <c r="E54" s="67">
        <v>36.399121000000001</v>
      </c>
      <c r="F54" s="141">
        <v>52.830624999999998</v>
      </c>
      <c r="G54" s="67">
        <v>6.5326961770623734E-2</v>
      </c>
      <c r="H54" s="67">
        <v>0.21734700000000001</v>
      </c>
      <c r="I54" s="67" t="s">
        <v>293</v>
      </c>
      <c r="J54" s="67">
        <v>0.50647699999999996</v>
      </c>
      <c r="K54" s="141" t="s">
        <v>293</v>
      </c>
      <c r="L54" s="87" t="s">
        <v>322</v>
      </c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</row>
    <row r="55" spans="1:69" x14ac:dyDescent="0.2">
      <c r="A55" s="41" t="s">
        <v>85</v>
      </c>
      <c r="B55" s="39">
        <v>1.8275237536329079</v>
      </c>
      <c r="C55" s="39">
        <v>3.2643330000000002</v>
      </c>
      <c r="D55" s="39">
        <v>4.5960190000000001</v>
      </c>
      <c r="E55" s="39">
        <v>3.240157</v>
      </c>
      <c r="F55" s="136">
        <v>4.7867490000000004</v>
      </c>
      <c r="G55" s="39" t="s">
        <v>293</v>
      </c>
      <c r="H55" s="39" t="s">
        <v>293</v>
      </c>
      <c r="I55" s="39" t="s">
        <v>293</v>
      </c>
      <c r="J55" s="39" t="s">
        <v>293</v>
      </c>
      <c r="K55" s="136" t="s">
        <v>293</v>
      </c>
      <c r="L55" s="42" t="s">
        <v>86</v>
      </c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</row>
    <row r="56" spans="1:69" x14ac:dyDescent="0.2">
      <c r="A56" s="41" t="s">
        <v>87</v>
      </c>
      <c r="B56" s="39" t="s">
        <v>293</v>
      </c>
      <c r="C56" s="39" t="s">
        <v>293</v>
      </c>
      <c r="D56" s="39" t="s">
        <v>293</v>
      </c>
      <c r="E56" s="39">
        <v>6.6786999999999999E-2</v>
      </c>
      <c r="F56" s="136" t="s">
        <v>293</v>
      </c>
      <c r="G56" s="39" t="s">
        <v>293</v>
      </c>
      <c r="H56" s="39" t="s">
        <v>293</v>
      </c>
      <c r="I56" s="39" t="s">
        <v>293</v>
      </c>
      <c r="J56" s="39" t="s">
        <v>293</v>
      </c>
      <c r="K56" s="136" t="s">
        <v>293</v>
      </c>
      <c r="L56" s="42" t="s">
        <v>88</v>
      </c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</row>
    <row r="57" spans="1:69" x14ac:dyDescent="0.2">
      <c r="A57" s="41" t="s">
        <v>89</v>
      </c>
      <c r="B57" s="39">
        <v>18.910464732841412</v>
      </c>
      <c r="C57" s="39">
        <v>19.322970999999999</v>
      </c>
      <c r="D57" s="39">
        <v>20.035287</v>
      </c>
      <c r="E57" s="39">
        <v>23.438165999999999</v>
      </c>
      <c r="F57" s="136">
        <v>37.048946999999998</v>
      </c>
      <c r="G57" s="39">
        <v>6.5326961770623734E-2</v>
      </c>
      <c r="H57" s="39">
        <v>7.1999999999999995E-2</v>
      </c>
      <c r="I57" s="39" t="s">
        <v>293</v>
      </c>
      <c r="J57" s="39">
        <v>0.14232</v>
      </c>
      <c r="K57" s="136" t="s">
        <v>293</v>
      </c>
      <c r="L57" s="42" t="s">
        <v>90</v>
      </c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</row>
    <row r="58" spans="1:69" ht="15.75" customHeight="1" x14ac:dyDescent="0.2">
      <c r="A58" s="41" t="s">
        <v>91</v>
      </c>
      <c r="B58" s="39">
        <v>0.56116756092108211</v>
      </c>
      <c r="C58" s="39">
        <v>0.12903899999999999</v>
      </c>
      <c r="D58" s="39">
        <v>0.38805400000000001</v>
      </c>
      <c r="E58" s="39">
        <v>0.33277899999999999</v>
      </c>
      <c r="F58" s="136">
        <v>0.52452600000000005</v>
      </c>
      <c r="G58" s="39" t="s">
        <v>293</v>
      </c>
      <c r="H58" s="39" t="s">
        <v>293</v>
      </c>
      <c r="I58" s="39" t="s">
        <v>293</v>
      </c>
      <c r="J58" s="39" t="s">
        <v>293</v>
      </c>
      <c r="K58" s="136" t="s">
        <v>293</v>
      </c>
      <c r="L58" s="233" t="s">
        <v>175</v>
      </c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</row>
    <row r="59" spans="1:69" x14ac:dyDescent="0.2">
      <c r="A59" s="41" t="s">
        <v>93</v>
      </c>
      <c r="B59" s="39" t="s">
        <v>293</v>
      </c>
      <c r="C59" s="39" t="s">
        <v>293</v>
      </c>
      <c r="D59" s="39" t="s">
        <v>293</v>
      </c>
      <c r="E59" s="39">
        <v>6.3250000000000001E-2</v>
      </c>
      <c r="F59" s="136" t="s">
        <v>293</v>
      </c>
      <c r="G59" s="39" t="s">
        <v>293</v>
      </c>
      <c r="H59" s="39">
        <v>0.145347</v>
      </c>
      <c r="I59" s="39" t="s">
        <v>293</v>
      </c>
      <c r="J59" s="39" t="s">
        <v>293</v>
      </c>
      <c r="K59" s="136" t="s">
        <v>293</v>
      </c>
      <c r="L59" s="42" t="s">
        <v>323</v>
      </c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</row>
    <row r="60" spans="1:69" x14ac:dyDescent="0.2">
      <c r="A60" s="41" t="s">
        <v>95</v>
      </c>
      <c r="B60" s="39">
        <v>3.2106393919069958</v>
      </c>
      <c r="C60" s="39">
        <v>1.835637</v>
      </c>
      <c r="D60" s="39">
        <v>3.3392740000000001</v>
      </c>
      <c r="E60" s="39">
        <v>3.557274</v>
      </c>
      <c r="F60" s="136">
        <v>4.5833740000000001</v>
      </c>
      <c r="G60" s="39" t="s">
        <v>293</v>
      </c>
      <c r="H60" s="39" t="s">
        <v>293</v>
      </c>
      <c r="I60" s="39" t="s">
        <v>293</v>
      </c>
      <c r="J60" s="39" t="s">
        <v>293</v>
      </c>
      <c r="K60" s="136" t="s">
        <v>293</v>
      </c>
      <c r="L60" s="42" t="s">
        <v>96</v>
      </c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</row>
    <row r="61" spans="1:69" x14ac:dyDescent="0.2">
      <c r="A61" s="41" t="s">
        <v>55</v>
      </c>
      <c r="B61" s="268">
        <v>2.8613559132573272</v>
      </c>
      <c r="C61" s="51">
        <v>5.9572419999999999</v>
      </c>
      <c r="D61" s="51">
        <v>6.6061160000000001</v>
      </c>
      <c r="E61" s="51">
        <v>5.7007079999999997</v>
      </c>
      <c r="F61" s="159">
        <v>5.8465920000000002</v>
      </c>
      <c r="G61" s="51" t="s">
        <v>293</v>
      </c>
      <c r="H61" s="51" t="s">
        <v>293</v>
      </c>
      <c r="I61" s="39" t="s">
        <v>293</v>
      </c>
      <c r="J61" s="39">
        <v>0.36415700000000001</v>
      </c>
      <c r="K61" s="136" t="s">
        <v>293</v>
      </c>
      <c r="L61" s="42" t="s">
        <v>56</v>
      </c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</row>
    <row r="62" spans="1:69" ht="13.5" thickBot="1" x14ac:dyDescent="0.25">
      <c r="A62" s="86" t="s">
        <v>324</v>
      </c>
      <c r="B62" s="39">
        <v>6.7813724010730967</v>
      </c>
      <c r="C62" s="39">
        <v>3.9999440000000002</v>
      </c>
      <c r="D62" s="39">
        <v>7.9903529999999998</v>
      </c>
      <c r="E62" s="39">
        <v>4.2729799999999996</v>
      </c>
      <c r="F62" s="136">
        <v>4.5456890000000003</v>
      </c>
      <c r="G62" s="39" t="s">
        <v>293</v>
      </c>
      <c r="H62" s="39" t="s">
        <v>293</v>
      </c>
      <c r="I62" s="68" t="s">
        <v>293</v>
      </c>
      <c r="J62" s="68">
        <v>0.10764</v>
      </c>
      <c r="K62" s="142" t="s">
        <v>293</v>
      </c>
      <c r="L62" s="87" t="s">
        <v>98</v>
      </c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</row>
    <row r="63" spans="1:69" ht="13.5" thickBot="1" x14ac:dyDescent="0.25">
      <c r="A63" s="194" t="s">
        <v>99</v>
      </c>
      <c r="B63" s="15">
        <v>3.9519268388106434</v>
      </c>
      <c r="C63" s="15">
        <v>12.798361</v>
      </c>
      <c r="D63" s="15">
        <v>5.3344820000000004</v>
      </c>
      <c r="E63" s="15">
        <v>5.2803940000000003</v>
      </c>
      <c r="F63" s="130">
        <v>6.8952349999999996</v>
      </c>
      <c r="G63" s="15" t="s">
        <v>293</v>
      </c>
      <c r="H63" s="15" t="s">
        <v>293</v>
      </c>
      <c r="I63" s="15">
        <v>0.17028099999999999</v>
      </c>
      <c r="J63" s="15">
        <v>0.36930800000000003</v>
      </c>
      <c r="K63" s="130">
        <v>0.215005</v>
      </c>
      <c r="L63" s="208" t="s">
        <v>100</v>
      </c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</row>
    <row r="64" spans="1:69" ht="20.25" customHeight="1" thickBot="1" x14ac:dyDescent="0.25">
      <c r="A64" s="209" t="s">
        <v>7</v>
      </c>
      <c r="B64" s="30">
        <v>3.6113458528951505</v>
      </c>
      <c r="C64" s="30">
        <v>12.714271</v>
      </c>
      <c r="D64" s="30">
        <v>5.2462850000000003</v>
      </c>
      <c r="E64" s="30">
        <v>5.2801980000000004</v>
      </c>
      <c r="F64" s="64">
        <v>6.8935380000000004</v>
      </c>
      <c r="G64" s="30" t="s">
        <v>293</v>
      </c>
      <c r="H64" s="30" t="s">
        <v>293</v>
      </c>
      <c r="I64" s="30">
        <v>0.17028099999999999</v>
      </c>
      <c r="J64" s="30">
        <v>0.36930800000000003</v>
      </c>
      <c r="K64" s="64">
        <v>0.215005</v>
      </c>
      <c r="L64" s="210" t="s">
        <v>101</v>
      </c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</row>
    <row r="65" spans="1:69" x14ac:dyDescent="0.2">
      <c r="A65" s="41" t="s">
        <v>102</v>
      </c>
      <c r="B65" s="39">
        <v>3.2995506371562731</v>
      </c>
      <c r="C65" s="39">
        <v>12.480950999999999</v>
      </c>
      <c r="D65" s="39">
        <v>4.834924</v>
      </c>
      <c r="E65" s="39">
        <v>4.124536</v>
      </c>
      <c r="F65" s="136">
        <v>5.4396979999999999</v>
      </c>
      <c r="G65" s="39" t="s">
        <v>293</v>
      </c>
      <c r="H65" s="39" t="s">
        <v>293</v>
      </c>
      <c r="I65" s="39" t="s">
        <v>293</v>
      </c>
      <c r="J65" s="39" t="s">
        <v>293</v>
      </c>
      <c r="K65" s="136" t="s">
        <v>293</v>
      </c>
      <c r="L65" s="42" t="s">
        <v>325</v>
      </c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</row>
    <row r="66" spans="1:69" ht="13.5" thickBot="1" x14ac:dyDescent="0.25">
      <c r="A66" s="41" t="s">
        <v>104</v>
      </c>
      <c r="B66" s="39">
        <v>0.31179521573887775</v>
      </c>
      <c r="C66" s="39">
        <v>0.23332</v>
      </c>
      <c r="D66" s="39">
        <v>0.41136099999999998</v>
      </c>
      <c r="E66" s="39">
        <v>1.155662</v>
      </c>
      <c r="F66" s="136">
        <v>1.45384</v>
      </c>
      <c r="G66" s="39" t="s">
        <v>293</v>
      </c>
      <c r="H66" s="39" t="s">
        <v>293</v>
      </c>
      <c r="I66" s="39">
        <v>0.14929799999999999</v>
      </c>
      <c r="J66" s="39">
        <v>0.36930800000000003</v>
      </c>
      <c r="K66" s="136">
        <v>0.18107899999999999</v>
      </c>
      <c r="L66" s="42" t="s">
        <v>105</v>
      </c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</row>
    <row r="67" spans="1:69" ht="20.25" customHeight="1" thickBot="1" x14ac:dyDescent="0.25">
      <c r="A67" s="211" t="s">
        <v>81</v>
      </c>
      <c r="B67" s="30">
        <v>0.34058098591549291</v>
      </c>
      <c r="C67" s="30">
        <v>8.4089999999999998E-2</v>
      </c>
      <c r="D67" s="30">
        <v>8.8196999999999998E-2</v>
      </c>
      <c r="E67" s="30" t="s">
        <v>293</v>
      </c>
      <c r="F67" s="64" t="s">
        <v>293</v>
      </c>
      <c r="G67" s="30" t="s">
        <v>293</v>
      </c>
      <c r="H67" s="30" t="s">
        <v>293</v>
      </c>
      <c r="I67" s="30" t="s">
        <v>293</v>
      </c>
      <c r="J67" s="30" t="s">
        <v>293</v>
      </c>
      <c r="K67" s="64" t="s">
        <v>293</v>
      </c>
      <c r="L67" s="212" t="s">
        <v>106</v>
      </c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</row>
    <row r="68" spans="1:69" ht="13.5" thickBot="1" x14ac:dyDescent="0.25">
      <c r="A68" s="213" t="s">
        <v>107</v>
      </c>
      <c r="B68" s="15">
        <v>3635.7008185223958</v>
      </c>
      <c r="C68" s="15">
        <v>4097.9116640000002</v>
      </c>
      <c r="D68" s="15">
        <v>4565.6167100000002</v>
      </c>
      <c r="E68" s="15">
        <v>4988.430308</v>
      </c>
      <c r="F68" s="130">
        <v>4365.2654929999999</v>
      </c>
      <c r="G68" s="15">
        <v>687.28455762355657</v>
      </c>
      <c r="H68" s="15">
        <v>742.70164</v>
      </c>
      <c r="I68" s="15">
        <v>1138.2593919999999</v>
      </c>
      <c r="J68" s="15">
        <v>907.83195699999999</v>
      </c>
      <c r="K68" s="130">
        <v>927.41415099999995</v>
      </c>
      <c r="L68" s="214" t="s">
        <v>108</v>
      </c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</row>
    <row r="69" spans="1:69" ht="20.25" customHeight="1" thickBot="1" x14ac:dyDescent="0.25">
      <c r="A69" s="209" t="s">
        <v>225</v>
      </c>
      <c r="B69" s="30">
        <v>17.013684328191285</v>
      </c>
      <c r="C69" s="30">
        <v>14.836893999999999</v>
      </c>
      <c r="D69" s="30">
        <v>12.485657</v>
      </c>
      <c r="E69" s="30">
        <v>27.532921000000002</v>
      </c>
      <c r="F69" s="64">
        <v>81.384583000000006</v>
      </c>
      <c r="G69" s="30">
        <v>0.2567739771965124</v>
      </c>
      <c r="H69" s="30">
        <v>8.7975999999999999E-2</v>
      </c>
      <c r="I69" s="30">
        <v>0.47610400000000003</v>
      </c>
      <c r="J69" s="30">
        <v>0.22861600000000001</v>
      </c>
      <c r="K69" s="64">
        <v>0.48077300000000001</v>
      </c>
      <c r="L69" s="212" t="s">
        <v>208</v>
      </c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</row>
    <row r="70" spans="1:69" ht="13.5" thickBot="1" x14ac:dyDescent="0.25">
      <c r="A70" s="215" t="s">
        <v>111</v>
      </c>
      <c r="B70" s="75">
        <v>3618.6871341942046</v>
      </c>
      <c r="C70" s="75">
        <v>4083.0747700000002</v>
      </c>
      <c r="D70" s="75">
        <v>4553.1310530000001</v>
      </c>
      <c r="E70" s="75">
        <v>4960.897387</v>
      </c>
      <c r="F70" s="143">
        <v>4283.8809099999999</v>
      </c>
      <c r="G70" s="75">
        <v>687.02778364636004</v>
      </c>
      <c r="H70" s="75">
        <v>742.61366399999997</v>
      </c>
      <c r="I70" s="75">
        <v>1137.7832880000001</v>
      </c>
      <c r="J70" s="75">
        <v>907.603341</v>
      </c>
      <c r="K70" s="143">
        <v>926.93337799999995</v>
      </c>
      <c r="L70" s="216" t="s">
        <v>106</v>
      </c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</row>
    <row r="71" spans="1:69" ht="13.5" thickBot="1" x14ac:dyDescent="0.25">
      <c r="A71" s="194" t="s">
        <v>112</v>
      </c>
      <c r="B71" s="77">
        <v>162.30697127207674</v>
      </c>
      <c r="C71" s="77">
        <v>187.176185</v>
      </c>
      <c r="D71" s="77">
        <v>214.834137</v>
      </c>
      <c r="E71" s="77">
        <v>274.26079800000002</v>
      </c>
      <c r="F71" s="145">
        <v>343.20944100000003</v>
      </c>
      <c r="G71" s="77">
        <v>67.581316230717633</v>
      </c>
      <c r="H71" s="77">
        <v>102.057523</v>
      </c>
      <c r="I71" s="77">
        <v>84.882418999999999</v>
      </c>
      <c r="J71" s="77">
        <v>111.799722</v>
      </c>
      <c r="K71" s="145">
        <v>118.676829</v>
      </c>
      <c r="L71" s="208" t="s">
        <v>302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</row>
    <row r="72" spans="1:69" s="101" customFormat="1" ht="25.5" x14ac:dyDescent="0.2">
      <c r="A72" s="78" t="s">
        <v>114</v>
      </c>
      <c r="B72" s="79">
        <v>214.73270595796885</v>
      </c>
      <c r="C72" s="79">
        <v>233.14950200000001</v>
      </c>
      <c r="D72" s="79">
        <v>289.17089199999998</v>
      </c>
      <c r="E72" s="79">
        <v>325.91528399999999</v>
      </c>
      <c r="F72" s="147">
        <v>379.01253600000001</v>
      </c>
      <c r="G72" s="79">
        <v>0.41811535881958412</v>
      </c>
      <c r="H72" s="79">
        <v>0.85369899999999999</v>
      </c>
      <c r="I72" s="79">
        <v>2.9876480000000001</v>
      </c>
      <c r="J72" s="79">
        <v>3.0049190000000001</v>
      </c>
      <c r="K72" s="147">
        <v>3.15395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</row>
    <row r="73" spans="1:69" x14ac:dyDescent="0.2">
      <c r="A73" s="41" t="s">
        <v>116</v>
      </c>
      <c r="B73" s="47" t="s">
        <v>293</v>
      </c>
      <c r="C73" s="47" t="s">
        <v>293</v>
      </c>
      <c r="D73" s="47" t="s">
        <v>293</v>
      </c>
      <c r="E73" s="47" t="s">
        <v>293</v>
      </c>
      <c r="F73" s="137" t="s">
        <v>293</v>
      </c>
      <c r="G73" s="47" t="s">
        <v>293</v>
      </c>
      <c r="H73" s="47" t="s">
        <v>293</v>
      </c>
      <c r="I73" s="47" t="s">
        <v>293</v>
      </c>
      <c r="J73" s="47" t="s">
        <v>293</v>
      </c>
      <c r="K73" s="137" t="s">
        <v>293</v>
      </c>
      <c r="L73" s="42" t="s">
        <v>233</v>
      </c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</row>
    <row r="74" spans="1:69" ht="13.5" thickBot="1" x14ac:dyDescent="0.25">
      <c r="A74" s="81" t="s">
        <v>118</v>
      </c>
      <c r="B74" s="82">
        <v>214.73026128996079</v>
      </c>
      <c r="C74" s="82">
        <v>233.14416700000001</v>
      </c>
      <c r="D74" s="82">
        <v>289.16985799999998</v>
      </c>
      <c r="E74" s="82">
        <v>325.91528399999999</v>
      </c>
      <c r="F74" s="149">
        <v>379.007586</v>
      </c>
      <c r="G74" s="82">
        <v>0.41811535881958412</v>
      </c>
      <c r="H74" s="82">
        <v>0.85369899999999999</v>
      </c>
      <c r="I74" s="82">
        <v>2.9876480000000001</v>
      </c>
      <c r="J74" s="82">
        <v>3.0049190000000001</v>
      </c>
      <c r="K74" s="149">
        <v>3.1537130000000002</v>
      </c>
      <c r="L74" s="83" t="s">
        <v>119</v>
      </c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</row>
    <row r="75" spans="1:69" s="236" customFormat="1" ht="25.5" x14ac:dyDescent="0.2">
      <c r="A75" s="78" t="s">
        <v>120</v>
      </c>
      <c r="B75" s="19">
        <v>30.615270511960649</v>
      </c>
      <c r="C75" s="19">
        <v>38.103070000000002</v>
      </c>
      <c r="D75" s="19">
        <v>43.739724000000002</v>
      </c>
      <c r="E75" s="19">
        <v>44.774166999999998</v>
      </c>
      <c r="F75" s="150">
        <v>49.592453999999996</v>
      </c>
      <c r="G75" s="19" t="s">
        <v>293</v>
      </c>
      <c r="H75" s="19">
        <v>0.2334</v>
      </c>
      <c r="I75" s="19">
        <v>0.48258499999999999</v>
      </c>
      <c r="J75" s="19">
        <v>0.73053900000000005</v>
      </c>
      <c r="K75" s="150">
        <v>1.1083339999999999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</row>
    <row r="76" spans="1:69" x14ac:dyDescent="0.2">
      <c r="A76" s="41" t="s">
        <v>122</v>
      </c>
      <c r="B76" s="47">
        <v>1.7497672143974965</v>
      </c>
      <c r="C76" s="47">
        <v>2.8777900000000001</v>
      </c>
      <c r="D76" s="47">
        <v>2.9642550000000001</v>
      </c>
      <c r="E76" s="47">
        <v>6.355766</v>
      </c>
      <c r="F76" s="137">
        <v>5.1927349999999999</v>
      </c>
      <c r="G76" s="47" t="s">
        <v>293</v>
      </c>
      <c r="H76" s="47">
        <v>0.202851</v>
      </c>
      <c r="I76" s="47">
        <v>0.30520000000000003</v>
      </c>
      <c r="J76" s="47">
        <v>0.14097199999999999</v>
      </c>
      <c r="K76" s="137">
        <v>0.338534</v>
      </c>
      <c r="L76" s="42" t="s">
        <v>123</v>
      </c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</row>
    <row r="77" spans="1:69" x14ac:dyDescent="0.2">
      <c r="A77" s="41" t="s">
        <v>124</v>
      </c>
      <c r="B77" s="47">
        <v>7.401388050525374</v>
      </c>
      <c r="C77" s="47">
        <v>7.0768930000000001</v>
      </c>
      <c r="D77" s="47">
        <v>6.5460979999999998</v>
      </c>
      <c r="E77" s="47">
        <v>5.7143600000000001</v>
      </c>
      <c r="F77" s="137">
        <v>6.083469</v>
      </c>
      <c r="G77" s="47" t="s">
        <v>293</v>
      </c>
      <c r="H77" s="47" t="s">
        <v>293</v>
      </c>
      <c r="I77" s="47">
        <v>7.0896000000000001E-2</v>
      </c>
      <c r="J77" s="47">
        <v>0.56402600000000003</v>
      </c>
      <c r="K77" s="137">
        <v>0.707677</v>
      </c>
      <c r="L77" s="42" t="s">
        <v>125</v>
      </c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</row>
    <row r="78" spans="1:69" x14ac:dyDescent="0.2">
      <c r="A78" s="41" t="s">
        <v>126</v>
      </c>
      <c r="B78" s="47">
        <v>0.65184048736865541</v>
      </c>
      <c r="C78" s="47">
        <v>0.62866100000000003</v>
      </c>
      <c r="D78" s="47">
        <v>0.41336200000000001</v>
      </c>
      <c r="E78" s="47">
        <v>0.41241699999999998</v>
      </c>
      <c r="F78" s="137">
        <v>0.71562199999999998</v>
      </c>
      <c r="G78" s="47" t="s">
        <v>293</v>
      </c>
      <c r="H78" s="47" t="s">
        <v>293</v>
      </c>
      <c r="I78" s="47" t="s">
        <v>293</v>
      </c>
      <c r="J78" s="47" t="s">
        <v>293</v>
      </c>
      <c r="K78" s="137" t="s">
        <v>293</v>
      </c>
      <c r="L78" s="42" t="s">
        <v>127</v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</row>
    <row r="79" spans="1:69" x14ac:dyDescent="0.2">
      <c r="A79" s="41" t="s">
        <v>128</v>
      </c>
      <c r="B79" s="47">
        <v>3.4820296780684123</v>
      </c>
      <c r="C79" s="47">
        <v>3.8311670000000002</v>
      </c>
      <c r="D79" s="47">
        <v>4.3881519999999998</v>
      </c>
      <c r="E79" s="47">
        <v>3.1585399999999999</v>
      </c>
      <c r="F79" s="137">
        <v>4.2733489999999996</v>
      </c>
      <c r="G79" s="47" t="s">
        <v>293</v>
      </c>
      <c r="H79" s="47" t="s">
        <v>293</v>
      </c>
      <c r="I79" s="47">
        <v>0.106489</v>
      </c>
      <c r="J79" s="47" t="s">
        <v>293</v>
      </c>
      <c r="K79" s="137">
        <v>6.2122999999999998E-2</v>
      </c>
      <c r="L79" s="42" t="s">
        <v>129</v>
      </c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</row>
    <row r="80" spans="1:69" x14ac:dyDescent="0.2">
      <c r="A80" s="41" t="s">
        <v>130</v>
      </c>
      <c r="B80" s="47">
        <v>12.873058629555102</v>
      </c>
      <c r="C80" s="47">
        <v>16.875368000000002</v>
      </c>
      <c r="D80" s="47">
        <v>23.353778999999999</v>
      </c>
      <c r="E80" s="47">
        <v>21.923568</v>
      </c>
      <c r="F80" s="137">
        <v>24.677375999999999</v>
      </c>
      <c r="G80" s="47" t="s">
        <v>293</v>
      </c>
      <c r="H80" s="47" t="s">
        <v>293</v>
      </c>
      <c r="I80" s="47" t="s">
        <v>293</v>
      </c>
      <c r="J80" s="47" t="s">
        <v>293</v>
      </c>
      <c r="K80" s="137" t="s">
        <v>293</v>
      </c>
      <c r="L80" s="42" t="s">
        <v>131</v>
      </c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</row>
    <row r="81" spans="1:69" x14ac:dyDescent="0.2">
      <c r="A81" s="41" t="s">
        <v>55</v>
      </c>
      <c r="B81" s="47">
        <v>4.4571864520456073</v>
      </c>
      <c r="C81" s="47">
        <v>6.8131909999999998</v>
      </c>
      <c r="D81" s="47">
        <v>6.0740780000000001</v>
      </c>
      <c r="E81" s="47">
        <v>7.2095159999999998</v>
      </c>
      <c r="F81" s="137">
        <v>8.6499030000000001</v>
      </c>
      <c r="G81" s="47" t="s">
        <v>293</v>
      </c>
      <c r="H81" s="47" t="s">
        <v>293</v>
      </c>
      <c r="I81" s="47" t="s">
        <v>293</v>
      </c>
      <c r="J81" s="47" t="s">
        <v>293</v>
      </c>
      <c r="K81" s="137" t="s">
        <v>293</v>
      </c>
      <c r="L81" s="42" t="s">
        <v>56</v>
      </c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</row>
    <row r="82" spans="1:69" s="236" customFormat="1" x14ac:dyDescent="0.2">
      <c r="A82" s="86" t="s">
        <v>132</v>
      </c>
      <c r="B82" s="22">
        <v>3211.0321864521984</v>
      </c>
      <c r="C82" s="22">
        <v>3624.646013</v>
      </c>
      <c r="D82" s="22">
        <v>4005.3863000000001</v>
      </c>
      <c r="E82" s="22">
        <v>4315.9471380000005</v>
      </c>
      <c r="F82" s="132">
        <v>3512.0664790000001</v>
      </c>
      <c r="G82" s="22">
        <v>618.98445813775288</v>
      </c>
      <c r="H82" s="22">
        <v>639.46904199999994</v>
      </c>
      <c r="I82" s="22">
        <v>1049.430636</v>
      </c>
      <c r="J82" s="22">
        <v>792.06816100000003</v>
      </c>
      <c r="K82" s="132">
        <v>803.99426500000004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</row>
    <row r="83" spans="1:69" x14ac:dyDescent="0.2">
      <c r="A83" s="41" t="s">
        <v>134</v>
      </c>
      <c r="B83" s="47" t="s">
        <v>293</v>
      </c>
      <c r="C83" s="47" t="s">
        <v>293</v>
      </c>
      <c r="D83" s="47" t="s">
        <v>293</v>
      </c>
      <c r="E83" s="47" t="s">
        <v>293</v>
      </c>
      <c r="F83" s="137" t="s">
        <v>293</v>
      </c>
      <c r="G83" s="47" t="s">
        <v>293</v>
      </c>
      <c r="H83" s="47" t="s">
        <v>293</v>
      </c>
      <c r="I83" s="47" t="s">
        <v>293</v>
      </c>
      <c r="J83" s="47" t="s">
        <v>293</v>
      </c>
      <c r="K83" s="137" t="s">
        <v>293</v>
      </c>
      <c r="L83" s="42" t="s">
        <v>135</v>
      </c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</row>
    <row r="84" spans="1:69" x14ac:dyDescent="0.2">
      <c r="A84" s="41" t="s">
        <v>136</v>
      </c>
      <c r="B84" s="39" t="s">
        <v>293</v>
      </c>
      <c r="C84" s="39" t="s">
        <v>293</v>
      </c>
      <c r="D84" s="39">
        <v>5.3559000000000002E-2</v>
      </c>
      <c r="E84" s="39">
        <v>0.22107499999999999</v>
      </c>
      <c r="F84" s="136">
        <v>0.34470699999999999</v>
      </c>
      <c r="G84" s="39" t="s">
        <v>293</v>
      </c>
      <c r="H84" s="39" t="s">
        <v>293</v>
      </c>
      <c r="I84" s="39" t="s">
        <v>293</v>
      </c>
      <c r="J84" s="39" t="s">
        <v>293</v>
      </c>
      <c r="K84" s="136" t="s">
        <v>293</v>
      </c>
      <c r="L84" s="42" t="s">
        <v>137</v>
      </c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</row>
    <row r="85" spans="1:69" x14ac:dyDescent="0.2">
      <c r="A85" s="41" t="s">
        <v>138</v>
      </c>
      <c r="B85" s="39">
        <v>194.12669545047726</v>
      </c>
      <c r="C85" s="39">
        <v>197.31971100000001</v>
      </c>
      <c r="D85" s="39">
        <v>236.601077</v>
      </c>
      <c r="E85" s="39">
        <v>281.81039800000002</v>
      </c>
      <c r="F85" s="136">
        <v>368.03704499999998</v>
      </c>
      <c r="G85" s="39" t="s">
        <v>293</v>
      </c>
      <c r="H85" s="39" t="s">
        <v>293</v>
      </c>
      <c r="I85" s="39" t="s">
        <v>293</v>
      </c>
      <c r="J85" s="39" t="s">
        <v>293</v>
      </c>
      <c r="K85" s="136" t="s">
        <v>293</v>
      </c>
      <c r="L85" s="42" t="s">
        <v>139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</row>
    <row r="86" spans="1:69" x14ac:dyDescent="0.2">
      <c r="A86" s="41" t="s">
        <v>140</v>
      </c>
      <c r="B86" s="39">
        <v>2.2719198524480229</v>
      </c>
      <c r="C86" s="39">
        <v>2.320211</v>
      </c>
      <c r="D86" s="39">
        <v>2.9829340000000002</v>
      </c>
      <c r="E86" s="39">
        <v>4.5113409999999998</v>
      </c>
      <c r="F86" s="136">
        <v>11.644253000000001</v>
      </c>
      <c r="G86" s="39" t="s">
        <v>293</v>
      </c>
      <c r="H86" s="39" t="s">
        <v>293</v>
      </c>
      <c r="I86" s="39" t="s">
        <v>293</v>
      </c>
      <c r="J86" s="39" t="s">
        <v>293</v>
      </c>
      <c r="K86" s="136" t="s">
        <v>293</v>
      </c>
      <c r="L86" s="42" t="s">
        <v>141</v>
      </c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</row>
    <row r="87" spans="1:69" x14ac:dyDescent="0.2">
      <c r="A87" s="41" t="s">
        <v>142</v>
      </c>
      <c r="B87" s="39">
        <v>21.466652693941363</v>
      </c>
      <c r="C87" s="39">
        <v>22.670832999999998</v>
      </c>
      <c r="D87" s="39">
        <v>23.506675999999999</v>
      </c>
      <c r="E87" s="39">
        <v>27.612224000000001</v>
      </c>
      <c r="F87" s="136">
        <v>34.815136000000003</v>
      </c>
      <c r="G87" s="39">
        <v>0.46279985468365814</v>
      </c>
      <c r="H87" s="39" t="s">
        <v>293</v>
      </c>
      <c r="I87" s="39" t="s">
        <v>293</v>
      </c>
      <c r="J87" s="39">
        <v>7.8024999999999997E-2</v>
      </c>
      <c r="K87" s="136" t="s">
        <v>293</v>
      </c>
      <c r="L87" s="42" t="s">
        <v>143</v>
      </c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</row>
    <row r="88" spans="1:69" x14ac:dyDescent="0.2">
      <c r="A88" s="41" t="s">
        <v>144</v>
      </c>
      <c r="B88" s="39">
        <v>1.0270565057008705</v>
      </c>
      <c r="C88" s="39">
        <v>0.84817600000000004</v>
      </c>
      <c r="D88" s="39">
        <v>1.0549230000000001</v>
      </c>
      <c r="E88" s="39">
        <v>0.132383</v>
      </c>
      <c r="F88" s="136" t="s">
        <v>293</v>
      </c>
      <c r="G88" s="39" t="s">
        <v>293</v>
      </c>
      <c r="H88" s="39" t="s">
        <v>293</v>
      </c>
      <c r="I88" s="39">
        <v>0.32531700000000002</v>
      </c>
      <c r="J88" s="39" t="s">
        <v>293</v>
      </c>
      <c r="K88" s="136" t="s">
        <v>293</v>
      </c>
      <c r="L88" s="42" t="s">
        <v>209</v>
      </c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</row>
    <row r="89" spans="1:69" x14ac:dyDescent="0.2">
      <c r="A89" s="41" t="s">
        <v>146</v>
      </c>
      <c r="B89" s="39">
        <v>46.90296445339424</v>
      </c>
      <c r="C89" s="39">
        <v>42.40361</v>
      </c>
      <c r="D89" s="39">
        <v>38.352446999999998</v>
      </c>
      <c r="E89" s="39">
        <v>33.526954000000003</v>
      </c>
      <c r="F89" s="136">
        <v>39.929625999999999</v>
      </c>
      <c r="G89" s="39">
        <v>0.69716605186675618</v>
      </c>
      <c r="H89" s="39">
        <v>0.23144999999999999</v>
      </c>
      <c r="I89" s="39">
        <v>0.29948399999999997</v>
      </c>
      <c r="J89" s="39">
        <v>0.36343199999999998</v>
      </c>
      <c r="K89" s="136">
        <v>0.153417</v>
      </c>
      <c r="L89" s="42" t="s">
        <v>147</v>
      </c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</row>
    <row r="90" spans="1:69" x14ac:dyDescent="0.2">
      <c r="A90" s="41" t="s">
        <v>148</v>
      </c>
      <c r="B90" s="39">
        <v>9.7540520903196995E-2</v>
      </c>
      <c r="C90" s="39">
        <v>0.10557</v>
      </c>
      <c r="D90" s="39">
        <v>0.25458700000000001</v>
      </c>
      <c r="E90" s="39">
        <v>0.42848799999999998</v>
      </c>
      <c r="F90" s="136">
        <v>0.190635</v>
      </c>
      <c r="G90" s="39" t="s">
        <v>293</v>
      </c>
      <c r="H90" s="39" t="s">
        <v>293</v>
      </c>
      <c r="I90" s="39" t="s">
        <v>293</v>
      </c>
      <c r="J90" s="39" t="s">
        <v>293</v>
      </c>
      <c r="K90" s="136" t="s">
        <v>293</v>
      </c>
      <c r="L90" s="42" t="s">
        <v>149</v>
      </c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</row>
    <row r="91" spans="1:69" x14ac:dyDescent="0.2">
      <c r="A91" s="41" t="s">
        <v>150</v>
      </c>
      <c r="B91" s="39">
        <v>2.2139553990610028</v>
      </c>
      <c r="C91" s="39">
        <v>3.6299169999999998</v>
      </c>
      <c r="D91" s="39">
        <v>3.2404250000000001</v>
      </c>
      <c r="E91" s="39">
        <v>3.483984</v>
      </c>
      <c r="F91" s="136">
        <v>3.856824</v>
      </c>
      <c r="G91" s="39" t="s">
        <v>293</v>
      </c>
      <c r="H91" s="39" t="s">
        <v>293</v>
      </c>
      <c r="I91" s="39" t="s">
        <v>293</v>
      </c>
      <c r="J91" s="39" t="s">
        <v>293</v>
      </c>
      <c r="K91" s="136" t="s">
        <v>293</v>
      </c>
      <c r="L91" s="42" t="s">
        <v>151</v>
      </c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</row>
    <row r="92" spans="1:69" s="237" customFormat="1" ht="13.5" thickBot="1" x14ac:dyDescent="0.25">
      <c r="A92" s="41" t="s">
        <v>55</v>
      </c>
      <c r="B92" s="88">
        <v>2942.9111577801627</v>
      </c>
      <c r="C92" s="88">
        <v>3355.3385600000001</v>
      </c>
      <c r="D92" s="88">
        <v>3699.3396720000001</v>
      </c>
      <c r="E92" s="39">
        <v>3964.2202910000001</v>
      </c>
      <c r="F92" s="136">
        <v>3053.2204769999998</v>
      </c>
      <c r="G92" s="39">
        <v>617.82449223120238</v>
      </c>
      <c r="H92" s="39">
        <v>639.20399799999996</v>
      </c>
      <c r="I92" s="39">
        <v>1048.7717029999999</v>
      </c>
      <c r="J92" s="39">
        <v>791.55951500000003</v>
      </c>
      <c r="K92" s="136">
        <v>803.80130099999997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</row>
    <row r="93" spans="1:69" ht="13.5" thickBot="1" x14ac:dyDescent="0.25">
      <c r="A93" s="194" t="s">
        <v>152</v>
      </c>
      <c r="B93" s="15">
        <v>8.1683534540576819</v>
      </c>
      <c r="C93" s="15">
        <v>9.1846770000000006</v>
      </c>
      <c r="D93" s="15">
        <v>10.652965999999999</v>
      </c>
      <c r="E93" s="15">
        <v>14.485352000000001</v>
      </c>
      <c r="F93" s="130">
        <v>13.055662999999999</v>
      </c>
      <c r="G93" s="15">
        <v>6.4559216409568148</v>
      </c>
      <c r="H93" s="15">
        <v>7.1817310000000001</v>
      </c>
      <c r="I93" s="15">
        <v>1.9446939999999999</v>
      </c>
      <c r="J93" s="15">
        <v>1.1477839999999999</v>
      </c>
      <c r="K93" s="130">
        <v>2.4281090000000001</v>
      </c>
      <c r="L93" s="208" t="s">
        <v>153</v>
      </c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</row>
    <row r="94" spans="1:69" s="101" customFormat="1" ht="20.25" customHeight="1" thickBot="1" x14ac:dyDescent="0.25">
      <c r="A94" s="211" t="s">
        <v>154</v>
      </c>
      <c r="B94" s="30">
        <v>0.31491504583053892</v>
      </c>
      <c r="C94" s="30">
        <v>0.77437599999999995</v>
      </c>
      <c r="D94" s="30">
        <v>0.55932300000000001</v>
      </c>
      <c r="E94" s="30">
        <v>0.66018600000000005</v>
      </c>
      <c r="F94" s="64">
        <v>0.31974900000000001</v>
      </c>
      <c r="G94" s="30" t="s">
        <v>293</v>
      </c>
      <c r="H94" s="30" t="s">
        <v>293</v>
      </c>
      <c r="I94" s="30">
        <v>6.8899000000000002E-2</v>
      </c>
      <c r="J94" s="30">
        <v>0.182196</v>
      </c>
      <c r="K94" s="64" t="s">
        <v>293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</row>
    <row r="95" spans="1:69" s="101" customFormat="1" ht="20.25" customHeight="1" thickBot="1" x14ac:dyDescent="0.25">
      <c r="A95" s="219" t="s">
        <v>81</v>
      </c>
      <c r="B95" s="30">
        <v>7.8534384082271425</v>
      </c>
      <c r="C95" s="30">
        <v>8.4103010000000005</v>
      </c>
      <c r="D95" s="30">
        <v>10.093643</v>
      </c>
      <c r="E95" s="30">
        <v>13.825165999999999</v>
      </c>
      <c r="F95" s="64">
        <v>12.735913999999999</v>
      </c>
      <c r="G95" s="30">
        <v>6.4559216409568148</v>
      </c>
      <c r="H95" s="30">
        <v>7.1639720000000002</v>
      </c>
      <c r="I95" s="30">
        <v>1.8757950000000001</v>
      </c>
      <c r="J95" s="57">
        <v>0.965588</v>
      </c>
      <c r="K95" s="139">
        <v>2.4281090000000001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</row>
    <row r="96" spans="1:69" s="101" customFormat="1" ht="15.75" x14ac:dyDescent="0.2">
      <c r="A96" s="220" t="s">
        <v>277</v>
      </c>
      <c r="B96" s="19" t="s">
        <v>293</v>
      </c>
      <c r="C96" s="19">
        <v>6.7287E-2</v>
      </c>
      <c r="D96" s="19">
        <v>0.21085599999999999</v>
      </c>
      <c r="E96" s="19">
        <v>0.114395</v>
      </c>
      <c r="F96" s="150" t="s">
        <v>293</v>
      </c>
      <c r="G96" s="19">
        <v>6.4207707355242194</v>
      </c>
      <c r="H96" s="19">
        <v>6.7801239999999998</v>
      </c>
      <c r="I96" s="19">
        <v>1.723773</v>
      </c>
      <c r="J96" s="19">
        <v>0.81033200000000005</v>
      </c>
      <c r="K96" s="150">
        <v>2.4281090000000001</v>
      </c>
      <c r="L96" s="217" t="s">
        <v>281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</row>
    <row r="97" spans="1:70" s="252" customFormat="1" ht="12.75" customHeight="1" x14ac:dyDescent="0.2">
      <c r="A97" s="41" t="s">
        <v>156</v>
      </c>
      <c r="B97" s="47" t="s">
        <v>293</v>
      </c>
      <c r="C97" s="47" t="s">
        <v>293</v>
      </c>
      <c r="D97" s="47" t="s">
        <v>293</v>
      </c>
      <c r="E97" s="47" t="s">
        <v>293</v>
      </c>
      <c r="F97" s="137" t="s">
        <v>293</v>
      </c>
      <c r="G97" s="47">
        <v>6.4207707355242194</v>
      </c>
      <c r="H97" s="47">
        <v>6.7801239999999998</v>
      </c>
      <c r="I97" s="47">
        <v>1.723773</v>
      </c>
      <c r="J97" s="47">
        <v>0.81033200000000005</v>
      </c>
      <c r="K97" s="137">
        <v>2.4281090000000001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</row>
    <row r="98" spans="1:70" x14ac:dyDescent="0.2">
      <c r="A98" s="41" t="s">
        <v>244</v>
      </c>
      <c r="B98" s="39" t="s">
        <v>293</v>
      </c>
      <c r="C98" s="39" t="s">
        <v>293</v>
      </c>
      <c r="D98" s="39" t="s">
        <v>293</v>
      </c>
      <c r="E98" s="39" t="s">
        <v>293</v>
      </c>
      <c r="F98" s="136" t="s">
        <v>293</v>
      </c>
      <c r="G98" s="39" t="s">
        <v>293</v>
      </c>
      <c r="H98" s="39" t="s">
        <v>293</v>
      </c>
      <c r="I98" s="39" t="s">
        <v>293</v>
      </c>
      <c r="J98" s="39" t="s">
        <v>293</v>
      </c>
      <c r="K98" s="136" t="s">
        <v>293</v>
      </c>
      <c r="L98" s="42" t="s">
        <v>246</v>
      </c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</row>
    <row r="99" spans="1:70" x14ac:dyDescent="0.2">
      <c r="A99" s="41" t="s">
        <v>245</v>
      </c>
      <c r="B99" s="39" t="s">
        <v>293</v>
      </c>
      <c r="C99" s="39">
        <v>6.7287E-2</v>
      </c>
      <c r="D99" s="39">
        <v>0.21085599999999999</v>
      </c>
      <c r="E99" s="39">
        <v>0.114395</v>
      </c>
      <c r="F99" s="136" t="s">
        <v>293</v>
      </c>
      <c r="G99" s="39" t="s">
        <v>293</v>
      </c>
      <c r="H99" s="39" t="s">
        <v>293</v>
      </c>
      <c r="I99" s="39" t="s">
        <v>293</v>
      </c>
      <c r="J99" s="39" t="s">
        <v>293</v>
      </c>
      <c r="K99" s="136" t="s">
        <v>293</v>
      </c>
      <c r="L99" s="42" t="s">
        <v>247</v>
      </c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</row>
    <row r="100" spans="1:70" x14ac:dyDescent="0.2">
      <c r="A100" s="41" t="s">
        <v>55</v>
      </c>
      <c r="B100" s="39" t="s">
        <v>293</v>
      </c>
      <c r="C100" s="39" t="s">
        <v>293</v>
      </c>
      <c r="D100" s="39" t="s">
        <v>293</v>
      </c>
      <c r="E100" s="39" t="s">
        <v>293</v>
      </c>
      <c r="F100" s="136" t="s">
        <v>293</v>
      </c>
      <c r="G100" s="39" t="s">
        <v>293</v>
      </c>
      <c r="H100" s="39" t="s">
        <v>293</v>
      </c>
      <c r="I100" s="39" t="s">
        <v>293</v>
      </c>
      <c r="J100" s="39" t="s">
        <v>293</v>
      </c>
      <c r="K100" s="136" t="s">
        <v>293</v>
      </c>
      <c r="L100" s="42" t="s">
        <v>56</v>
      </c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</row>
    <row r="101" spans="1:70" ht="25.5" x14ac:dyDescent="0.2">
      <c r="A101" s="94" t="s">
        <v>164</v>
      </c>
      <c r="B101" s="67">
        <v>0.2085867985691931</v>
      </c>
      <c r="C101" s="67">
        <v>0.35722799999999999</v>
      </c>
      <c r="D101" s="67">
        <v>0.42242800000000003</v>
      </c>
      <c r="E101" s="67">
        <v>0.29540899999999998</v>
      </c>
      <c r="F101" s="141">
        <v>0.42587900000000001</v>
      </c>
      <c r="G101" s="67" t="s">
        <v>293</v>
      </c>
      <c r="H101" s="67">
        <v>0.29267799999999999</v>
      </c>
      <c r="I101" s="67">
        <v>0.15196499999999999</v>
      </c>
      <c r="J101" s="67" t="s">
        <v>293</v>
      </c>
      <c r="K101" s="141" t="s">
        <v>293</v>
      </c>
      <c r="L101" s="221" t="s">
        <v>165</v>
      </c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</row>
    <row r="102" spans="1:70" ht="25.5" x14ac:dyDescent="0.2">
      <c r="A102" s="94" t="s">
        <v>166</v>
      </c>
      <c r="B102" s="67">
        <v>2.6828747484909452</v>
      </c>
      <c r="C102" s="67">
        <v>2.0225789999999999</v>
      </c>
      <c r="D102" s="67">
        <v>2.518313</v>
      </c>
      <c r="E102" s="67">
        <v>5.4256190000000002</v>
      </c>
      <c r="F102" s="141">
        <v>3.1182599999999998</v>
      </c>
      <c r="G102" s="67" t="s">
        <v>293</v>
      </c>
      <c r="H102" s="67" t="s">
        <v>293</v>
      </c>
      <c r="I102" s="67" t="s">
        <v>293</v>
      </c>
      <c r="J102" s="67">
        <v>0.14890200000000001</v>
      </c>
      <c r="K102" s="141" t="s">
        <v>293</v>
      </c>
      <c r="L102" s="221" t="s">
        <v>167</v>
      </c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</row>
    <row r="103" spans="1:70" ht="13.5" thickBot="1" x14ac:dyDescent="0.25">
      <c r="A103" s="52" t="s">
        <v>329</v>
      </c>
      <c r="B103" s="53">
        <v>4.9619768611670043</v>
      </c>
      <c r="C103" s="53">
        <v>5.9632069999999997</v>
      </c>
      <c r="D103" s="53">
        <v>6.9420460000000004</v>
      </c>
      <c r="E103" s="53">
        <v>7.9897429999999998</v>
      </c>
      <c r="F103" s="152">
        <v>9.1917749999999998</v>
      </c>
      <c r="G103" s="53" t="s">
        <v>293</v>
      </c>
      <c r="H103" s="53">
        <v>9.1170000000000001E-2</v>
      </c>
      <c r="I103" s="53" t="s">
        <v>293</v>
      </c>
      <c r="J103" s="53" t="s">
        <v>293</v>
      </c>
      <c r="K103" s="152" t="s">
        <v>293</v>
      </c>
      <c r="L103" s="55" t="s">
        <v>328</v>
      </c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</row>
    <row r="104" spans="1:70" s="190" customFormat="1" ht="12" x14ac:dyDescent="0.2">
      <c r="A104" s="186" t="s">
        <v>170</v>
      </c>
      <c r="B104" s="223"/>
      <c r="C104" s="223"/>
      <c r="D104" s="223"/>
      <c r="E104" s="223"/>
      <c r="F104" s="223"/>
      <c r="G104" s="224"/>
      <c r="H104" s="224"/>
      <c r="I104" s="224"/>
      <c r="J104" s="224"/>
      <c r="K104" s="224"/>
      <c r="L104" s="225" t="s">
        <v>210</v>
      </c>
    </row>
    <row r="105" spans="1:70" s="190" customFormat="1" ht="12" x14ac:dyDescent="0.2">
      <c r="A105" s="191" t="s">
        <v>213</v>
      </c>
      <c r="B105" s="187"/>
      <c r="C105" s="187"/>
      <c r="D105" s="187"/>
      <c r="E105" s="187"/>
      <c r="F105" s="187"/>
      <c r="G105" s="188"/>
      <c r="H105" s="188"/>
      <c r="I105" s="188"/>
      <c r="J105" s="188"/>
      <c r="K105" s="188"/>
      <c r="L105" s="225" t="s">
        <v>237</v>
      </c>
    </row>
    <row r="106" spans="1:70" s="190" customFormat="1" ht="12" x14ac:dyDescent="0.2">
      <c r="A106" s="191" t="s">
        <v>188</v>
      </c>
      <c r="B106" s="187"/>
      <c r="C106" s="187"/>
      <c r="D106" s="187"/>
      <c r="E106" s="187"/>
      <c r="F106" s="187"/>
      <c r="G106" s="188"/>
      <c r="H106" s="188"/>
      <c r="I106" s="188"/>
      <c r="J106" s="188"/>
      <c r="K106" s="188"/>
      <c r="L106" s="225" t="s">
        <v>199</v>
      </c>
    </row>
    <row r="107" spans="1:70" s="190" customFormat="1" ht="12" x14ac:dyDescent="0.2">
      <c r="A107" s="191" t="s">
        <v>337</v>
      </c>
      <c r="G107" s="189"/>
      <c r="H107" s="189"/>
      <c r="I107" s="189"/>
      <c r="J107" s="189"/>
      <c r="K107" s="189"/>
      <c r="L107" s="225" t="s">
        <v>313</v>
      </c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</row>
    <row r="108" spans="1:70" x14ac:dyDescent="0.2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</row>
  </sheetData>
  <mergeCells count="3">
    <mergeCell ref="A3:L3"/>
    <mergeCell ref="B4:F4"/>
    <mergeCell ref="G4:K4"/>
  </mergeCells>
  <conditionalFormatting sqref="B6:K103">
    <cfRule type="cellIs" dxfId="15" priority="1" operator="lessThan">
      <formula>0.05</formula>
    </cfRule>
  </conditionalFormatting>
  <printOptions horizontalCentered="1" verticalCentered="1"/>
  <pageMargins left="0.55118110236220474" right="0.55118110236220474" top="0" bottom="0" header="0.19685039370078741" footer="0.19685039370078741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206"/>
  <sheetViews>
    <sheetView zoomScaleNormal="100" zoomScaleSheetLayoutView="100" workbookViewId="0">
      <selection activeCell="F9" sqref="F9"/>
    </sheetView>
  </sheetViews>
  <sheetFormatPr defaultColWidth="9.140625" defaultRowHeight="12.75" x14ac:dyDescent="0.2"/>
  <cols>
    <col min="1" max="1" width="34.85546875" style="116" customWidth="1"/>
    <col min="2" max="8" width="9.140625" style="235"/>
    <col min="9" max="9" width="9.42578125" style="235" bestFit="1" customWidth="1"/>
    <col min="10" max="11" width="9.42578125" style="235" customWidth="1"/>
    <col min="12" max="12" width="36.140625" style="240" customWidth="1"/>
    <col min="13" max="13" width="6.5703125" style="235" customWidth="1"/>
    <col min="14" max="16384" width="9.140625" style="235"/>
  </cols>
  <sheetData>
    <row r="1" spans="1:72" s="393" customFormat="1" ht="15" x14ac:dyDescent="0.25">
      <c r="A1" s="388" t="s">
        <v>368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</row>
    <row r="2" spans="1:72" s="407" customFormat="1" ht="15" x14ac:dyDescent="0.25">
      <c r="A2" s="409" t="s">
        <v>367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</row>
    <row r="3" spans="1:72" s="407" customFormat="1" ht="15" x14ac:dyDescent="0.25">
      <c r="A3" s="408" t="s">
        <v>304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72" ht="20.2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224</v>
      </c>
      <c r="H4" s="399"/>
      <c r="I4" s="399"/>
      <c r="J4" s="399"/>
      <c r="K4" s="399"/>
      <c r="L4" s="9" t="s">
        <v>3</v>
      </c>
    </row>
    <row r="5" spans="1:72" s="101" customFormat="1" ht="15.75" customHeight="1" thickBot="1" x14ac:dyDescent="0.25">
      <c r="A5" s="192"/>
      <c r="B5" s="269">
        <v>2011</v>
      </c>
      <c r="C5" s="255">
        <v>2012</v>
      </c>
      <c r="D5" s="255">
        <v>2013</v>
      </c>
      <c r="E5" s="255">
        <v>2014</v>
      </c>
      <c r="F5" s="265">
        <v>2015</v>
      </c>
      <c r="G5" s="269">
        <v>2011</v>
      </c>
      <c r="H5" s="255">
        <v>2012</v>
      </c>
      <c r="I5" s="255">
        <v>2013</v>
      </c>
      <c r="J5" s="255">
        <v>2014</v>
      </c>
      <c r="K5" s="265">
        <v>2015</v>
      </c>
      <c r="L5" s="193" t="s">
        <v>4</v>
      </c>
    </row>
    <row r="6" spans="1:72" s="101" customFormat="1" ht="19.5" customHeight="1" thickBot="1" x14ac:dyDescent="0.25">
      <c r="A6" s="194" t="s">
        <v>5</v>
      </c>
      <c r="B6" s="15">
        <v>22329.644242961625</v>
      </c>
      <c r="C6" s="15">
        <v>26082.567899976068</v>
      </c>
      <c r="D6" s="15">
        <v>27038.295995507364</v>
      </c>
      <c r="E6" s="15">
        <v>30442.676160757957</v>
      </c>
      <c r="F6" s="130">
        <v>32611.815969317169</v>
      </c>
      <c r="G6" s="15">
        <v>114300.56339219958</v>
      </c>
      <c r="H6" s="15">
        <v>132967.58753944546</v>
      </c>
      <c r="I6" s="15">
        <v>136857.6369023537</v>
      </c>
      <c r="J6" s="15">
        <v>131591.68490967446</v>
      </c>
      <c r="K6" s="130">
        <v>77294.265688621628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</row>
    <row r="7" spans="1:72" ht="19.5" customHeight="1" x14ac:dyDescent="0.2">
      <c r="A7" s="17" t="s">
        <v>7</v>
      </c>
      <c r="B7" s="18">
        <v>11505.181579933824</v>
      </c>
      <c r="C7" s="18">
        <v>13753.171092580538</v>
      </c>
      <c r="D7" s="18">
        <v>14014.183958492655</v>
      </c>
      <c r="E7" s="18">
        <v>15448.322061774721</v>
      </c>
      <c r="F7" s="131">
        <v>16668.128742958084</v>
      </c>
      <c r="G7" s="19">
        <v>51328.330549360893</v>
      </c>
      <c r="H7" s="19">
        <v>53619.219287974898</v>
      </c>
      <c r="I7" s="19">
        <v>55712.816255600665</v>
      </c>
      <c r="J7" s="18">
        <v>45700.214453018685</v>
      </c>
      <c r="K7" s="131">
        <v>27249.009580478854</v>
      </c>
      <c r="L7" s="37" t="s">
        <v>8</v>
      </c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</row>
    <row r="8" spans="1:72" ht="20.100000000000001" customHeight="1" x14ac:dyDescent="0.2">
      <c r="A8" s="86" t="s">
        <v>9</v>
      </c>
      <c r="B8" s="22">
        <v>10823.514057291733</v>
      </c>
      <c r="C8" s="22">
        <v>12329.382842736417</v>
      </c>
      <c r="D8" s="22">
        <v>12989.508562286663</v>
      </c>
      <c r="E8" s="22">
        <v>14994.326087450821</v>
      </c>
      <c r="F8" s="132">
        <v>15943.656685265931</v>
      </c>
      <c r="G8" s="22">
        <v>62843.348800521846</v>
      </c>
      <c r="H8" s="22">
        <v>78384.778339374607</v>
      </c>
      <c r="I8" s="22">
        <v>80304.6709372123</v>
      </c>
      <c r="J8" s="22">
        <v>84995.178341653009</v>
      </c>
      <c r="K8" s="132">
        <v>49544.138550086056</v>
      </c>
      <c r="L8" s="196" t="s">
        <v>10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</row>
    <row r="9" spans="1:72" ht="23.25" customHeight="1" x14ac:dyDescent="0.2">
      <c r="A9" s="86" t="s">
        <v>296</v>
      </c>
      <c r="B9" s="22">
        <v>0.94860573606769993</v>
      </c>
      <c r="C9" s="22" t="s">
        <v>293</v>
      </c>
      <c r="D9" s="22" t="s">
        <v>293</v>
      </c>
      <c r="E9" s="22" t="s">
        <v>293</v>
      </c>
      <c r="F9" s="132" t="s">
        <v>293</v>
      </c>
      <c r="G9" s="22">
        <v>26404.781680823551</v>
      </c>
      <c r="H9" s="22">
        <v>26115.249198603815</v>
      </c>
      <c r="I9" s="22">
        <v>26115.724496889248</v>
      </c>
      <c r="J9" s="22">
        <v>26115.275314428571</v>
      </c>
      <c r="K9" s="132">
        <v>10522.236739840944</v>
      </c>
      <c r="L9" s="196" t="s">
        <v>268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</row>
    <row r="10" spans="1:72" ht="20.100000000000001" customHeight="1" thickBot="1" x14ac:dyDescent="0.25">
      <c r="A10" s="197" t="s">
        <v>179</v>
      </c>
      <c r="B10" s="18" t="s">
        <v>293</v>
      </c>
      <c r="C10" s="18" t="s">
        <v>293</v>
      </c>
      <c r="D10" s="18">
        <v>34.60347472804488</v>
      </c>
      <c r="E10" s="18" t="s">
        <v>293</v>
      </c>
      <c r="F10" s="131" t="s">
        <v>293</v>
      </c>
      <c r="G10" s="18">
        <v>128.88404231684999</v>
      </c>
      <c r="H10" s="18">
        <v>963.58991209593739</v>
      </c>
      <c r="I10" s="18">
        <v>840.14970954074408</v>
      </c>
      <c r="J10" s="18">
        <v>896.2921150027471</v>
      </c>
      <c r="K10" s="131">
        <v>501.11755805671754</v>
      </c>
      <c r="L10" s="198" t="s">
        <v>190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</row>
    <row r="11" spans="1:72" s="101" customFormat="1" ht="13.5" thickBot="1" x14ac:dyDescent="0.25">
      <c r="A11" s="192" t="s">
        <v>11</v>
      </c>
      <c r="B11" s="27">
        <v>7454.874817012319</v>
      </c>
      <c r="C11" s="27">
        <v>8356.3113730297209</v>
      </c>
      <c r="D11" s="27">
        <v>8496.0478488169902</v>
      </c>
      <c r="E11" s="27">
        <v>9907.9689946980743</v>
      </c>
      <c r="F11" s="133">
        <v>10837.274319585053</v>
      </c>
      <c r="G11" s="27">
        <v>18227.883714770629</v>
      </c>
      <c r="H11" s="27">
        <v>13344.217649275604</v>
      </c>
      <c r="I11" s="27">
        <v>12917.375527227216</v>
      </c>
      <c r="J11" s="27">
        <v>10285.327630068135</v>
      </c>
      <c r="K11" s="133">
        <v>9297.4859176119335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</row>
    <row r="12" spans="1:72" ht="18" customHeight="1" thickBot="1" x14ac:dyDescent="0.25">
      <c r="A12" s="200" t="s">
        <v>275</v>
      </c>
      <c r="B12" s="30">
        <v>6924.1141307283888</v>
      </c>
      <c r="C12" s="30">
        <v>7760.285429677413</v>
      </c>
      <c r="D12" s="30">
        <v>7942.6836361898631</v>
      </c>
      <c r="E12" s="30">
        <v>9201.1297173414823</v>
      </c>
      <c r="F12" s="64">
        <v>10051.5608205313</v>
      </c>
      <c r="G12" s="31">
        <v>18132.804264934966</v>
      </c>
      <c r="H12" s="31">
        <v>13201.460914580832</v>
      </c>
      <c r="I12" s="31">
        <v>12780.697542007953</v>
      </c>
      <c r="J12" s="31">
        <v>10141.961086216488</v>
      </c>
      <c r="K12" s="134">
        <v>9151.1684732130325</v>
      </c>
      <c r="L12" s="201" t="s">
        <v>279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</row>
    <row r="13" spans="1:72" ht="15.75" customHeight="1" x14ac:dyDescent="0.2">
      <c r="A13" s="33" t="s">
        <v>13</v>
      </c>
      <c r="B13" s="22">
        <v>6669.6650771975255</v>
      </c>
      <c r="C13" s="22">
        <v>6984.1952743106531</v>
      </c>
      <c r="D13" s="22">
        <v>7322.7840127659365</v>
      </c>
      <c r="E13" s="19">
        <v>8615.258110651921</v>
      </c>
      <c r="F13" s="150">
        <v>9716.9230769913265</v>
      </c>
      <c r="G13" s="34">
        <v>18183.644054776403</v>
      </c>
      <c r="H13" s="34">
        <v>13062.394241659731</v>
      </c>
      <c r="I13" s="34">
        <v>12740.394457625507</v>
      </c>
      <c r="J13" s="34">
        <v>9994.6831056587944</v>
      </c>
      <c r="K13" s="135">
        <v>9065.4424021936538</v>
      </c>
      <c r="L13" s="35" t="s">
        <v>14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</row>
    <row r="14" spans="1:72" ht="15.75" customHeight="1" x14ac:dyDescent="0.2">
      <c r="A14" s="202" t="s">
        <v>15</v>
      </c>
      <c r="B14" s="18">
        <v>6314.0464643466557</v>
      </c>
      <c r="C14" s="18">
        <v>6542.59015027446</v>
      </c>
      <c r="D14" s="18">
        <v>6916.7019634803164</v>
      </c>
      <c r="E14" s="18">
        <v>8098.3500719609874</v>
      </c>
      <c r="F14" s="131">
        <v>9097.3862507774611</v>
      </c>
      <c r="G14" s="18">
        <v>18119.102856670401</v>
      </c>
      <c r="H14" s="18">
        <v>12953.345992638309</v>
      </c>
      <c r="I14" s="18">
        <v>12659.455250302777</v>
      </c>
      <c r="J14" s="18">
        <v>9921.1395039609906</v>
      </c>
      <c r="K14" s="131">
        <v>8952.4011583031388</v>
      </c>
      <c r="L14" s="37" t="s">
        <v>16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</row>
    <row r="15" spans="1:72" x14ac:dyDescent="0.2">
      <c r="A15" s="41" t="s">
        <v>17</v>
      </c>
      <c r="B15" s="39">
        <v>143.10599665553201</v>
      </c>
      <c r="C15" s="39">
        <v>237.95627393002658</v>
      </c>
      <c r="D15" s="39">
        <v>192.91309802843543</v>
      </c>
      <c r="E15" s="39">
        <v>182.81658747829664</v>
      </c>
      <c r="F15" s="136">
        <v>260.11390119753435</v>
      </c>
      <c r="G15" s="39">
        <v>9.2901136306126997</v>
      </c>
      <c r="H15" s="7">
        <v>14.025097013350498</v>
      </c>
      <c r="I15" s="39">
        <v>27.868742672041499</v>
      </c>
      <c r="J15" s="39">
        <v>33.907874024725267</v>
      </c>
      <c r="K15" s="136">
        <v>43.11250274124901</v>
      </c>
      <c r="L15" s="42" t="s">
        <v>18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</row>
    <row r="16" spans="1:72" x14ac:dyDescent="0.2">
      <c r="A16" s="41" t="s">
        <v>19</v>
      </c>
      <c r="B16" s="39">
        <v>193.18166138720616</v>
      </c>
      <c r="C16" s="39">
        <v>189.14926548845739</v>
      </c>
      <c r="D16" s="39">
        <v>183.83781834317773</v>
      </c>
      <c r="E16" s="39">
        <v>246.71965653543955</v>
      </c>
      <c r="F16" s="136">
        <v>264.76850565700244</v>
      </c>
      <c r="G16" s="39">
        <v>1974.9675589429139</v>
      </c>
      <c r="H16" s="39">
        <v>1702.9918086831374</v>
      </c>
      <c r="I16" s="39">
        <v>1701.710235783509</v>
      </c>
      <c r="J16" s="39">
        <v>1329.6867317142862</v>
      </c>
      <c r="K16" s="136">
        <v>1326.9711632543003</v>
      </c>
      <c r="L16" s="42" t="s">
        <v>20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</row>
    <row r="17" spans="1:72" x14ac:dyDescent="0.2">
      <c r="A17" s="41" t="s">
        <v>21</v>
      </c>
      <c r="B17" s="39">
        <v>79.982004732754007</v>
      </c>
      <c r="C17" s="39">
        <v>73.949910347268428</v>
      </c>
      <c r="D17" s="39">
        <v>74.67720680938146</v>
      </c>
      <c r="E17" s="39">
        <v>123.47125524395605</v>
      </c>
      <c r="F17" s="136">
        <v>102.49412682223144</v>
      </c>
      <c r="G17" s="39">
        <v>86.143874824986796</v>
      </c>
      <c r="H17" s="39">
        <v>10.294785839819246</v>
      </c>
      <c r="I17" s="39">
        <v>14.680136274220798</v>
      </c>
      <c r="J17" s="39">
        <v>47.722648546978036</v>
      </c>
      <c r="K17" s="136">
        <v>4.4527013936631903</v>
      </c>
      <c r="L17" s="42" t="s">
        <v>22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</row>
    <row r="18" spans="1:72" x14ac:dyDescent="0.2">
      <c r="A18" s="41" t="s">
        <v>23</v>
      </c>
      <c r="B18" s="39">
        <v>54.648582247139998</v>
      </c>
      <c r="C18" s="39">
        <v>64.207479353994884</v>
      </c>
      <c r="D18" s="39">
        <v>63.348485838951994</v>
      </c>
      <c r="E18" s="39">
        <v>74.726685914835159</v>
      </c>
      <c r="F18" s="136">
        <v>65.271831181461351</v>
      </c>
      <c r="G18" s="39">
        <v>12.2158192128722</v>
      </c>
      <c r="H18" s="39">
        <v>24.040677115892244</v>
      </c>
      <c r="I18" s="39">
        <v>35.579353393913195</v>
      </c>
      <c r="J18" s="39">
        <v>64.685146706043952</v>
      </c>
      <c r="K18" s="136">
        <v>62.907958878776846</v>
      </c>
      <c r="L18" s="42" t="s">
        <v>24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</row>
    <row r="19" spans="1:72" x14ac:dyDescent="0.2">
      <c r="A19" s="41" t="s">
        <v>25</v>
      </c>
      <c r="B19" s="39">
        <v>748.30846973650148</v>
      </c>
      <c r="C19" s="39">
        <v>766.02000286659393</v>
      </c>
      <c r="D19" s="39">
        <v>757.09407476389151</v>
      </c>
      <c r="E19" s="39">
        <v>928.05638550192339</v>
      </c>
      <c r="F19" s="136">
        <v>1245.9424331038933</v>
      </c>
      <c r="G19" s="39">
        <v>1731.2983236321747</v>
      </c>
      <c r="H19" s="39">
        <v>1533.6907496593649</v>
      </c>
      <c r="I19" s="39">
        <v>1823.1374828127193</v>
      </c>
      <c r="J19" s="39">
        <v>1263.493216324176</v>
      </c>
      <c r="K19" s="136">
        <v>827.62535324255384</v>
      </c>
      <c r="L19" s="42" t="s">
        <v>26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</row>
    <row r="20" spans="1:72" x14ac:dyDescent="0.2">
      <c r="A20" s="41" t="s">
        <v>27</v>
      </c>
      <c r="B20" s="39">
        <v>1550.8242050801766</v>
      </c>
      <c r="C20" s="39">
        <v>1721.2774480592921</v>
      </c>
      <c r="D20" s="39">
        <v>1775.3913486394904</v>
      </c>
      <c r="E20" s="39">
        <v>2171.0798759818676</v>
      </c>
      <c r="F20" s="136">
        <v>2442.5192513835409</v>
      </c>
      <c r="G20" s="39">
        <v>81.80591593041008</v>
      </c>
      <c r="H20" s="39">
        <v>120.68218088802811</v>
      </c>
      <c r="I20" s="39">
        <v>297.01307167707586</v>
      </c>
      <c r="J20" s="39">
        <v>195.0294521263738</v>
      </c>
      <c r="K20" s="136">
        <v>159.83411451569393</v>
      </c>
      <c r="L20" s="42" t="s">
        <v>320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</row>
    <row r="21" spans="1:72" x14ac:dyDescent="0.2">
      <c r="A21" s="41" t="s">
        <v>28</v>
      </c>
      <c r="B21" s="39">
        <v>12.609567161044602</v>
      </c>
      <c r="C21" s="39">
        <v>19.994848660351128</v>
      </c>
      <c r="D21" s="39">
        <v>48.808294040965563</v>
      </c>
      <c r="E21" s="39">
        <v>41.35590598653846</v>
      </c>
      <c r="F21" s="136">
        <v>34.435356345524376</v>
      </c>
      <c r="G21" s="39">
        <v>120.59024601490829</v>
      </c>
      <c r="H21" s="39">
        <v>68.250088639952992</v>
      </c>
      <c r="I21" s="39">
        <v>54.800809469798793</v>
      </c>
      <c r="J21" s="39">
        <v>49.9713091510989</v>
      </c>
      <c r="K21" s="136">
        <v>48.658946356570226</v>
      </c>
      <c r="L21" s="42" t="s">
        <v>29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</row>
    <row r="22" spans="1:72" x14ac:dyDescent="0.2">
      <c r="A22" s="41" t="s">
        <v>30</v>
      </c>
      <c r="B22" s="39">
        <v>93.138760283298993</v>
      </c>
      <c r="C22" s="39">
        <v>97.448026784018623</v>
      </c>
      <c r="D22" s="39">
        <v>105.06603659980225</v>
      </c>
      <c r="E22" s="39">
        <v>122.54683723598897</v>
      </c>
      <c r="F22" s="136">
        <v>158.37490892300912</v>
      </c>
      <c r="G22" s="39">
        <v>6.8162289981112991</v>
      </c>
      <c r="H22" s="39">
        <v>10.451566518203249</v>
      </c>
      <c r="I22" s="39">
        <v>7.7257066298684993</v>
      </c>
      <c r="J22" s="39">
        <v>9.9299443351648335</v>
      </c>
      <c r="K22" s="136">
        <v>4.8013123806031004</v>
      </c>
      <c r="L22" s="42" t="s">
        <v>31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</row>
    <row r="23" spans="1:72" x14ac:dyDescent="0.2">
      <c r="A23" s="41" t="s">
        <v>32</v>
      </c>
      <c r="B23" s="39">
        <v>1275.9246820627825</v>
      </c>
      <c r="C23" s="39">
        <v>1274.0758038800652</v>
      </c>
      <c r="D23" s="39">
        <v>1539.2109293885674</v>
      </c>
      <c r="E23" s="39">
        <v>1491.702302604944</v>
      </c>
      <c r="F23" s="136">
        <v>1451.069653163263</v>
      </c>
      <c r="G23" s="39">
        <v>121.4087501918391</v>
      </c>
      <c r="H23" s="39">
        <v>263.31041742915448</v>
      </c>
      <c r="I23" s="39">
        <v>2641.62519203995</v>
      </c>
      <c r="J23" s="39">
        <v>1896.1655366379121</v>
      </c>
      <c r="K23" s="136">
        <v>1603.6078482951482</v>
      </c>
      <c r="L23" s="42" t="s">
        <v>321</v>
      </c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</row>
    <row r="24" spans="1:72" x14ac:dyDescent="0.2">
      <c r="A24" s="41" t="s">
        <v>33</v>
      </c>
      <c r="B24" s="39">
        <v>4.4844215125915001</v>
      </c>
      <c r="C24" s="39">
        <v>9.5923611741127495</v>
      </c>
      <c r="D24" s="39">
        <v>8.3651569488292097</v>
      </c>
      <c r="E24" s="39">
        <v>25.629305243681319</v>
      </c>
      <c r="F24" s="136">
        <v>22.723098138807462</v>
      </c>
      <c r="G24" s="39">
        <v>0.2535456273933</v>
      </c>
      <c r="H24" s="39" t="s">
        <v>293</v>
      </c>
      <c r="I24" s="39">
        <v>4.5108532007251991</v>
      </c>
      <c r="J24" s="39">
        <v>20.090165893406592</v>
      </c>
      <c r="K24" s="136">
        <v>2.5778736545982999</v>
      </c>
      <c r="L24" s="42" t="s">
        <v>34</v>
      </c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</row>
    <row r="25" spans="1:72" x14ac:dyDescent="0.2">
      <c r="A25" s="41" t="s">
        <v>35</v>
      </c>
      <c r="B25" s="39">
        <v>333.51992302367938</v>
      </c>
      <c r="C25" s="39">
        <v>377.72321193767402</v>
      </c>
      <c r="D25" s="39">
        <v>292.92207885744045</v>
      </c>
      <c r="E25" s="39">
        <v>347.74471161126382</v>
      </c>
      <c r="F25" s="136">
        <v>440.60463834113654</v>
      </c>
      <c r="G25" s="39">
        <v>1432.1123785630884</v>
      </c>
      <c r="H25" s="39">
        <v>124.02098152010322</v>
      </c>
      <c r="I25" s="39">
        <v>739.76375954748642</v>
      </c>
      <c r="J25" s="39">
        <v>433.87032066950536</v>
      </c>
      <c r="K25" s="136">
        <v>549.27668826220213</v>
      </c>
      <c r="L25" s="42" t="s">
        <v>36</v>
      </c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</row>
    <row r="26" spans="1:72" x14ac:dyDescent="0.2">
      <c r="A26" s="41" t="s">
        <v>37</v>
      </c>
      <c r="B26" s="39">
        <v>35.404212241427302</v>
      </c>
      <c r="C26" s="39">
        <v>29.20459550004561</v>
      </c>
      <c r="D26" s="39">
        <v>36.900753723256294</v>
      </c>
      <c r="E26" s="39">
        <v>59.898138490659335</v>
      </c>
      <c r="F26" s="136">
        <v>50.812094904373971</v>
      </c>
      <c r="G26" s="39">
        <v>167.21329848355208</v>
      </c>
      <c r="H26" s="39">
        <v>56.492960182258038</v>
      </c>
      <c r="I26" s="39">
        <v>156.39849526883947</v>
      </c>
      <c r="J26" s="39">
        <v>150.31537989835161</v>
      </c>
      <c r="K26" s="136">
        <v>40.471636899632287</v>
      </c>
      <c r="L26" s="42" t="s">
        <v>38</v>
      </c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</row>
    <row r="27" spans="1:72" x14ac:dyDescent="0.2">
      <c r="A27" s="41" t="s">
        <v>39</v>
      </c>
      <c r="B27" s="39">
        <v>299.21590315303769</v>
      </c>
      <c r="C27" s="39">
        <v>303.96152835739844</v>
      </c>
      <c r="D27" s="39">
        <v>306.00065069374324</v>
      </c>
      <c r="E27" s="39">
        <v>349.67820083626378</v>
      </c>
      <c r="F27" s="136">
        <v>366.35632376571738</v>
      </c>
      <c r="G27" s="39">
        <v>4340.773317316356</v>
      </c>
      <c r="H27" s="39">
        <v>4437.6604644532299</v>
      </c>
      <c r="I27" s="39">
        <v>1276.4902139106421</v>
      </c>
      <c r="J27" s="39">
        <v>1372.8123976785707</v>
      </c>
      <c r="K27" s="136">
        <v>783.63717237946071</v>
      </c>
      <c r="L27" s="42" t="s">
        <v>196</v>
      </c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</row>
    <row r="28" spans="1:72" x14ac:dyDescent="0.2">
      <c r="A28" s="41" t="s">
        <v>40</v>
      </c>
      <c r="B28" s="39">
        <v>384.09233474156241</v>
      </c>
      <c r="C28" s="39">
        <v>202.94364151632035</v>
      </c>
      <c r="D28" s="39">
        <v>182.67056359833484</v>
      </c>
      <c r="E28" s="39">
        <v>274.50671247197795</v>
      </c>
      <c r="F28" s="136">
        <v>338.76340127369042</v>
      </c>
      <c r="G28" s="39">
        <v>25.904118578890493</v>
      </c>
      <c r="H28" s="39">
        <v>15.972763617879748</v>
      </c>
      <c r="I28" s="39">
        <v>22.398205000741598</v>
      </c>
      <c r="J28" s="39">
        <v>25.630225662087913</v>
      </c>
      <c r="K28" s="136">
        <v>22.083921806702097</v>
      </c>
      <c r="L28" s="42" t="s">
        <v>41</v>
      </c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</row>
    <row r="29" spans="1:72" ht="25.5" x14ac:dyDescent="0.2">
      <c r="A29" s="203" t="s">
        <v>229</v>
      </c>
      <c r="B29" s="39">
        <v>1105.6057403279208</v>
      </c>
      <c r="C29" s="39">
        <v>1175.0857524188418</v>
      </c>
      <c r="D29" s="39">
        <v>1349.4954672060489</v>
      </c>
      <c r="E29" s="39">
        <v>1658.4175108233519</v>
      </c>
      <c r="F29" s="136">
        <v>1853.1367265762767</v>
      </c>
      <c r="G29" s="39">
        <v>8008.3093667222965</v>
      </c>
      <c r="H29" s="39">
        <v>4571.4392331001518</v>
      </c>
      <c r="I29" s="39">
        <v>3855.752992621246</v>
      </c>
      <c r="J29" s="39">
        <v>3027.8291545923094</v>
      </c>
      <c r="K29" s="136">
        <v>3472.381964241984</v>
      </c>
      <c r="L29" s="204" t="s">
        <v>228</v>
      </c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</row>
    <row r="30" spans="1:72" x14ac:dyDescent="0.2">
      <c r="A30" s="197" t="s">
        <v>43</v>
      </c>
      <c r="B30" s="18">
        <v>355.61861285087065</v>
      </c>
      <c r="C30" s="18">
        <v>441.60512403619254</v>
      </c>
      <c r="D30" s="18">
        <v>406.08204928561992</v>
      </c>
      <c r="E30" s="18">
        <v>516.90803869093406</v>
      </c>
      <c r="F30" s="131">
        <v>619.53682621386633</v>
      </c>
      <c r="G30" s="18">
        <v>64.541198105997395</v>
      </c>
      <c r="H30" s="18">
        <v>109.04824902142215</v>
      </c>
      <c r="I30" s="18">
        <v>80.93920732272899</v>
      </c>
      <c r="J30" s="18">
        <v>73.543601697802188</v>
      </c>
      <c r="K30" s="131">
        <v>113.04124389051381</v>
      </c>
      <c r="L30" s="198" t="s">
        <v>44</v>
      </c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</row>
    <row r="31" spans="1:72" x14ac:dyDescent="0.2">
      <c r="A31" s="41" t="s">
        <v>65</v>
      </c>
      <c r="B31" s="39">
        <v>6.6694276050388996</v>
      </c>
      <c r="C31" s="39">
        <v>10.771619943204451</v>
      </c>
      <c r="D31" s="39">
        <v>15.113137280226486</v>
      </c>
      <c r="E31" s="39">
        <v>15.768479794505485</v>
      </c>
      <c r="F31" s="136">
        <v>27.738829260096718</v>
      </c>
      <c r="G31" s="39" t="s">
        <v>293</v>
      </c>
      <c r="H31" s="39">
        <v>2.2431922760362504</v>
      </c>
      <c r="I31" s="39">
        <v>5.5319172847033995</v>
      </c>
      <c r="J31" s="39">
        <v>2.2690777609890107</v>
      </c>
      <c r="K31" s="136">
        <v>2.5467492593777994</v>
      </c>
      <c r="L31" s="42" t="s">
        <v>66</v>
      </c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</row>
    <row r="32" spans="1:72" x14ac:dyDescent="0.2">
      <c r="A32" s="41" t="s">
        <v>45</v>
      </c>
      <c r="B32" s="47">
        <v>4.5437595029675988</v>
      </c>
      <c r="C32" s="47">
        <v>8.3165787589623736</v>
      </c>
      <c r="D32" s="47">
        <v>6.1139985858900188</v>
      </c>
      <c r="E32" s="47">
        <v>8.4790909824175795</v>
      </c>
      <c r="F32" s="137">
        <v>8.3453548519203213</v>
      </c>
      <c r="G32" s="47">
        <v>0.36645589359229996</v>
      </c>
      <c r="H32" s="47">
        <v>27.630226825789499</v>
      </c>
      <c r="I32" s="47">
        <v>1.9419364007315998</v>
      </c>
      <c r="J32" s="47">
        <v>1.8384587060439557</v>
      </c>
      <c r="K32" s="137">
        <v>9.7948464574723975</v>
      </c>
      <c r="L32" s="42" t="s">
        <v>46</v>
      </c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</row>
    <row r="33" spans="1:72" x14ac:dyDescent="0.2">
      <c r="A33" s="41" t="s">
        <v>47</v>
      </c>
      <c r="B33" s="39">
        <v>86.821206807314084</v>
      </c>
      <c r="C33" s="39">
        <v>97.83087229128266</v>
      </c>
      <c r="D33" s="39">
        <v>101.21685192573381</v>
      </c>
      <c r="E33" s="39">
        <v>129.2360766521978</v>
      </c>
      <c r="F33" s="136">
        <v>161.67073967845502</v>
      </c>
      <c r="G33" s="39">
        <v>1.0260993876169</v>
      </c>
      <c r="H33" s="39">
        <v>3.0948564820635003</v>
      </c>
      <c r="I33" s="39">
        <v>1.3493731291482998</v>
      </c>
      <c r="J33" s="39">
        <v>9.7767296401098847</v>
      </c>
      <c r="K33" s="136">
        <v>7.9209372872285995</v>
      </c>
      <c r="L33" s="42" t="s">
        <v>48</v>
      </c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</row>
    <row r="34" spans="1:72" x14ac:dyDescent="0.2">
      <c r="A34" s="41" t="s">
        <v>49</v>
      </c>
      <c r="B34" s="39">
        <v>112.95678145509258</v>
      </c>
      <c r="C34" s="39">
        <v>141.61534446171169</v>
      </c>
      <c r="D34" s="39">
        <v>73.937490757638074</v>
      </c>
      <c r="E34" s="39">
        <v>101.67336109038465</v>
      </c>
      <c r="F34" s="136">
        <v>121.48306693517496</v>
      </c>
      <c r="G34" s="39">
        <v>3.6438506319440993</v>
      </c>
      <c r="H34" s="39">
        <v>5.5651279815697512</v>
      </c>
      <c r="I34" s="39">
        <v>4.3234894698826993</v>
      </c>
      <c r="J34" s="39">
        <v>3.4425219890109879</v>
      </c>
      <c r="K34" s="136">
        <v>2.9196435466755988</v>
      </c>
      <c r="L34" s="42" t="s">
        <v>50</v>
      </c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</row>
    <row r="35" spans="1:72" x14ac:dyDescent="0.2">
      <c r="A35" s="41" t="s">
        <v>293</v>
      </c>
      <c r="B35" s="39">
        <v>64.278934628110207</v>
      </c>
      <c r="C35" s="39">
        <v>81.152998365327079</v>
      </c>
      <c r="D35" s="39">
        <v>88.232993684685681</v>
      </c>
      <c r="E35" s="39">
        <v>106.17136849890109</v>
      </c>
      <c r="F35" s="136">
        <v>127.15466876664202</v>
      </c>
      <c r="G35" s="39">
        <v>14.377029909782097</v>
      </c>
      <c r="H35" s="39">
        <v>15.47103051521775</v>
      </c>
      <c r="I35" s="39">
        <v>26.971352665770297</v>
      </c>
      <c r="J35" s="39">
        <v>20.343888052197805</v>
      </c>
      <c r="K35" s="136">
        <v>51.94608439602041</v>
      </c>
      <c r="L35" s="42" t="s">
        <v>52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</row>
    <row r="36" spans="1:72" x14ac:dyDescent="0.2">
      <c r="A36" s="41" t="s">
        <v>69</v>
      </c>
      <c r="B36" s="39">
        <v>36.990539748318604</v>
      </c>
      <c r="C36" s="39">
        <v>49.629463927079847</v>
      </c>
      <c r="D36" s="39">
        <v>59.363604147967962</v>
      </c>
      <c r="E36" s="39">
        <v>71.941428265109877</v>
      </c>
      <c r="F36" s="136">
        <v>89.60325922235306</v>
      </c>
      <c r="G36" s="39">
        <v>1.5460601274910999</v>
      </c>
      <c r="H36" s="39">
        <v>8.3270817031297515</v>
      </c>
      <c r="I36" s="39">
        <v>29.273296024998594</v>
      </c>
      <c r="J36" s="39">
        <v>21.996621027472518</v>
      </c>
      <c r="K36" s="136">
        <v>9.6269034754961993</v>
      </c>
      <c r="L36" s="42" t="s">
        <v>70</v>
      </c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</row>
    <row r="37" spans="1:72" x14ac:dyDescent="0.2">
      <c r="A37" s="41" t="s">
        <v>53</v>
      </c>
      <c r="B37" s="39">
        <v>19.324985414251898</v>
      </c>
      <c r="C37" s="39">
        <v>27.22490247259779</v>
      </c>
      <c r="D37" s="39">
        <v>35.476680315603986</v>
      </c>
      <c r="E37" s="39">
        <v>45.773235161813169</v>
      </c>
      <c r="F37" s="136">
        <v>53.041734425217427</v>
      </c>
      <c r="G37" s="39">
        <v>8.7226764010799984E-2</v>
      </c>
      <c r="H37" s="39">
        <v>0.22575307369724998</v>
      </c>
      <c r="I37" s="39">
        <v>1.4620251464</v>
      </c>
      <c r="J37" s="39">
        <v>3.8086486923076919</v>
      </c>
      <c r="K37" s="136">
        <v>11.380772520645799</v>
      </c>
      <c r="L37" s="42" t="s">
        <v>54</v>
      </c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</row>
    <row r="38" spans="1:72" x14ac:dyDescent="0.2">
      <c r="A38" s="41" t="s">
        <v>55</v>
      </c>
      <c r="B38" s="39">
        <v>24.0329776897768</v>
      </c>
      <c r="C38" s="39">
        <v>25.06334381602673</v>
      </c>
      <c r="D38" s="39">
        <v>26.627292587873907</v>
      </c>
      <c r="E38" s="39">
        <v>37.86499824560439</v>
      </c>
      <c r="F38" s="136">
        <v>30.499173074006894</v>
      </c>
      <c r="G38" s="39">
        <v>43.490591552781197</v>
      </c>
      <c r="H38" s="39">
        <v>46.490980163918408</v>
      </c>
      <c r="I38" s="39">
        <v>10.085817201094098</v>
      </c>
      <c r="J38" s="39">
        <v>10.067655829670329</v>
      </c>
      <c r="K38" s="136">
        <v>16.905306947596998</v>
      </c>
      <c r="L38" s="48" t="s">
        <v>56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</row>
    <row r="39" spans="1:72" s="101" customFormat="1" x14ac:dyDescent="0.2">
      <c r="A39" s="205" t="s">
        <v>57</v>
      </c>
      <c r="B39" s="22">
        <v>610.06766638173394</v>
      </c>
      <c r="C39" s="22">
        <v>1217.6952794029539</v>
      </c>
      <c r="D39" s="22">
        <v>1025.981672709546</v>
      </c>
      <c r="E39" s="22">
        <v>1102.7361296931317</v>
      </c>
      <c r="F39" s="132">
        <v>951.79431364188451</v>
      </c>
      <c r="G39" s="22">
        <v>13.7014082645644</v>
      </c>
      <c r="H39" s="22">
        <v>248.1149219425223</v>
      </c>
      <c r="I39" s="22">
        <v>99.346783515505976</v>
      </c>
      <c r="J39" s="22">
        <v>143.7040550576923</v>
      </c>
      <c r="K39" s="132">
        <v>197.31518017920985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</row>
    <row r="40" spans="1:72" x14ac:dyDescent="0.2">
      <c r="A40" s="41" t="s">
        <v>59</v>
      </c>
      <c r="B40" s="39">
        <v>79.639528726883427</v>
      </c>
      <c r="C40" s="39">
        <v>207.42185561337655</v>
      </c>
      <c r="D40" s="39">
        <v>167.29248531944344</v>
      </c>
      <c r="E40" s="39">
        <v>148.89281844065931</v>
      </c>
      <c r="F40" s="136">
        <v>42.309778887108706</v>
      </c>
      <c r="G40" s="39">
        <v>4.7969409372836989</v>
      </c>
      <c r="H40" s="39">
        <v>218.04710922739801</v>
      </c>
      <c r="I40" s="39">
        <v>1.7979106845208999</v>
      </c>
      <c r="J40" s="39">
        <v>5.9992591373626354</v>
      </c>
      <c r="K40" s="136">
        <v>12.047396934190699</v>
      </c>
      <c r="L40" s="42" t="s">
        <v>60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</row>
    <row r="41" spans="1:72" x14ac:dyDescent="0.2">
      <c r="A41" s="41" t="s">
        <v>61</v>
      </c>
      <c r="B41" s="39">
        <v>529.80969998493845</v>
      </c>
      <c r="C41" s="39">
        <v>1009.9423467887864</v>
      </c>
      <c r="D41" s="39">
        <v>857.833649102295</v>
      </c>
      <c r="E41" s="39">
        <v>952.60864384752733</v>
      </c>
      <c r="F41" s="136">
        <v>907.44064737386918</v>
      </c>
      <c r="G41" s="39">
        <v>8.9044673272807007</v>
      </c>
      <c r="H41" s="39">
        <v>30.063792122990993</v>
      </c>
      <c r="I41" s="39">
        <v>96.195311407271873</v>
      </c>
      <c r="J41" s="39">
        <v>137.70479592032967</v>
      </c>
      <c r="K41" s="136">
        <v>170.28733417363895</v>
      </c>
      <c r="L41" s="42" t="s">
        <v>62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</row>
    <row r="42" spans="1:72" x14ac:dyDescent="0.2">
      <c r="A42" s="41" t="s">
        <v>55</v>
      </c>
      <c r="B42" s="51">
        <v>0.618437669912</v>
      </c>
      <c r="C42" s="51">
        <v>0.33107700079079999</v>
      </c>
      <c r="D42" s="51">
        <v>0.85553828780764984</v>
      </c>
      <c r="E42" s="39">
        <v>1.2346674049450548</v>
      </c>
      <c r="F42" s="136">
        <v>2.0438873809066496</v>
      </c>
      <c r="G42" s="39" t="s">
        <v>293</v>
      </c>
      <c r="H42" s="39" t="s">
        <v>293</v>
      </c>
      <c r="I42" s="39">
        <v>1.3535614237131999</v>
      </c>
      <c r="J42" s="39" t="s">
        <v>293</v>
      </c>
      <c r="K42" s="136">
        <v>14.9804490713802</v>
      </c>
      <c r="L42" s="48" t="s">
        <v>56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</row>
    <row r="43" spans="1:72" s="101" customFormat="1" ht="13.5" thickBot="1" x14ac:dyDescent="0.25">
      <c r="A43" s="52" t="s">
        <v>333</v>
      </c>
      <c r="B43" s="54" t="s">
        <v>293</v>
      </c>
      <c r="C43" s="54" t="s">
        <v>293</v>
      </c>
      <c r="D43" s="54" t="s">
        <v>293</v>
      </c>
      <c r="E43" s="54" t="s">
        <v>293</v>
      </c>
      <c r="F43" s="138">
        <v>2.3802561119537096</v>
      </c>
      <c r="G43" s="54" t="s">
        <v>293</v>
      </c>
      <c r="H43" s="54" t="s">
        <v>293</v>
      </c>
      <c r="I43" s="54">
        <v>21.895508189669997</v>
      </c>
      <c r="J43" s="54">
        <v>77.11752719780219</v>
      </c>
      <c r="K43" s="138">
        <v>1.4521347306833798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</row>
    <row r="44" spans="1:72" s="101" customFormat="1" ht="20.25" customHeight="1" thickBot="1" x14ac:dyDescent="0.25">
      <c r="A44" s="206" t="s">
        <v>276</v>
      </c>
      <c r="B44" s="57">
        <v>530.76068628392932</v>
      </c>
      <c r="C44" s="57">
        <v>596.02594335230674</v>
      </c>
      <c r="D44" s="57">
        <v>553.36421262712634</v>
      </c>
      <c r="E44" s="57">
        <v>706.83927735659347</v>
      </c>
      <c r="F44" s="139">
        <v>785.71349905375314</v>
      </c>
      <c r="G44" s="57">
        <v>95.079449835662075</v>
      </c>
      <c r="H44" s="57">
        <v>142.7567346947709</v>
      </c>
      <c r="I44" s="57">
        <v>136.67798521926329</v>
      </c>
      <c r="J44" s="57">
        <v>143.36654385164834</v>
      </c>
      <c r="K44" s="139">
        <v>146.31744439890068</v>
      </c>
      <c r="L44" s="207" t="s">
        <v>280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</row>
    <row r="45" spans="1:72" x14ac:dyDescent="0.2">
      <c r="A45" s="41" t="s">
        <v>243</v>
      </c>
      <c r="B45" s="39">
        <v>1.2672585107571996</v>
      </c>
      <c r="C45" s="39">
        <v>1.1925858255448498</v>
      </c>
      <c r="D45" s="39">
        <v>0.83299070136945985</v>
      </c>
      <c r="E45" s="39">
        <v>1.7816317675824176</v>
      </c>
      <c r="F45" s="136">
        <v>1.8400268550604197</v>
      </c>
      <c r="G45" s="39" t="s">
        <v>293</v>
      </c>
      <c r="H45" s="39" t="s">
        <v>293</v>
      </c>
      <c r="I45" s="39" t="s">
        <v>293</v>
      </c>
      <c r="J45" s="39">
        <v>7.3570551923076914</v>
      </c>
      <c r="K45" s="136">
        <v>2.6984227032809995</v>
      </c>
      <c r="L45" s="42" t="s">
        <v>263</v>
      </c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</row>
    <row r="46" spans="1:72" x14ac:dyDescent="0.2">
      <c r="A46" s="41" t="s">
        <v>71</v>
      </c>
      <c r="B46" s="39">
        <v>65.174975984811397</v>
      </c>
      <c r="C46" s="39">
        <v>109.18321718425605</v>
      </c>
      <c r="D46" s="39">
        <v>116.21286546481824</v>
      </c>
      <c r="E46" s="39">
        <v>117.93346344917585</v>
      </c>
      <c r="F46" s="136">
        <v>100.97303990668976</v>
      </c>
      <c r="G46" s="39">
        <v>5.4533273230891988</v>
      </c>
      <c r="H46" s="39">
        <v>13.139764170662248</v>
      </c>
      <c r="I46" s="39">
        <v>16.344612182933798</v>
      </c>
      <c r="J46" s="39">
        <v>18.372976728021978</v>
      </c>
      <c r="K46" s="136">
        <v>10.866840488859198</v>
      </c>
      <c r="L46" s="42" t="s">
        <v>72</v>
      </c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</row>
    <row r="47" spans="1:72" x14ac:dyDescent="0.2">
      <c r="A47" s="41" t="s">
        <v>73</v>
      </c>
      <c r="B47" s="39">
        <v>47.192549879215406</v>
      </c>
      <c r="C47" s="39">
        <v>17.034974580118273</v>
      </c>
      <c r="D47" s="39">
        <v>16.382232111578848</v>
      </c>
      <c r="E47" s="39">
        <v>28.523486559340647</v>
      </c>
      <c r="F47" s="136">
        <v>37.34838454957189</v>
      </c>
      <c r="G47" s="39">
        <v>21.640167270409197</v>
      </c>
      <c r="H47" s="39">
        <v>10.729543679786248</v>
      </c>
      <c r="I47" s="39">
        <v>20.9013171283394</v>
      </c>
      <c r="J47" s="39">
        <v>21.594687392857143</v>
      </c>
      <c r="K47" s="136">
        <v>10.058769650719398</v>
      </c>
      <c r="L47" s="42" t="s">
        <v>74</v>
      </c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</row>
    <row r="48" spans="1:72" s="101" customFormat="1" ht="13.5" thickBot="1" x14ac:dyDescent="0.25">
      <c r="A48" s="59" t="s">
        <v>334</v>
      </c>
      <c r="B48" s="60">
        <v>61.507289058274701</v>
      </c>
      <c r="C48" s="60">
        <v>27.010041726194999</v>
      </c>
      <c r="D48" s="60">
        <v>13.854075063739828</v>
      </c>
      <c r="E48" s="60">
        <v>41.692656889560432</v>
      </c>
      <c r="F48" s="140">
        <v>26.015221528564627</v>
      </c>
      <c r="G48" s="60">
        <v>3.4060943722770998</v>
      </c>
      <c r="H48" s="60">
        <v>9.8376036376612497</v>
      </c>
      <c r="I48" s="60">
        <v>18.459646030670498</v>
      </c>
      <c r="J48" s="60">
        <v>22.498222840659338</v>
      </c>
      <c r="K48" s="140">
        <v>9.6521676655273012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</row>
    <row r="49" spans="1:72" ht="13.5" thickBot="1" x14ac:dyDescent="0.25">
      <c r="A49" s="194" t="s">
        <v>76</v>
      </c>
      <c r="B49" s="27">
        <v>3462.1295258426362</v>
      </c>
      <c r="C49" s="27">
        <v>3745.059187763442</v>
      </c>
      <c r="D49" s="27">
        <v>4101.1323378244915</v>
      </c>
      <c r="E49" s="27">
        <v>4329.0109449052179</v>
      </c>
      <c r="F49" s="133">
        <v>4584.8991855478052</v>
      </c>
      <c r="G49" s="27">
        <v>2592.3761971229051</v>
      </c>
      <c r="H49" s="27">
        <v>2771.526539599809</v>
      </c>
      <c r="I49" s="27">
        <v>2285.3215983773921</v>
      </c>
      <c r="J49" s="27">
        <v>2085.1625279038458</v>
      </c>
      <c r="K49" s="133">
        <v>2075.785324252553</v>
      </c>
      <c r="L49" s="208" t="s">
        <v>77</v>
      </c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</row>
    <row r="50" spans="1:72" s="101" customFormat="1" ht="20.25" customHeight="1" thickBot="1" x14ac:dyDescent="0.25">
      <c r="A50" s="209" t="s">
        <v>7</v>
      </c>
      <c r="B50" s="30">
        <v>2744.1576774584755</v>
      </c>
      <c r="C50" s="30">
        <v>3043.0195646419538</v>
      </c>
      <c r="D50" s="30">
        <v>3458.6004461421371</v>
      </c>
      <c r="E50" s="30">
        <v>3663.375737364559</v>
      </c>
      <c r="F50" s="64">
        <v>3733.3436667574392</v>
      </c>
      <c r="G50" s="30">
        <v>1449.2864680127855</v>
      </c>
      <c r="H50" s="30">
        <v>1273.1132065833224</v>
      </c>
      <c r="I50" s="30">
        <v>940.63671907439345</v>
      </c>
      <c r="J50" s="30">
        <v>564.26131581043944</v>
      </c>
      <c r="K50" s="64">
        <v>929.8302333381788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</row>
    <row r="51" spans="1:72" x14ac:dyDescent="0.2">
      <c r="A51" s="41" t="s">
        <v>78</v>
      </c>
      <c r="B51" s="39">
        <v>185.3844942974697</v>
      </c>
      <c r="C51" s="39">
        <v>176.86479816167335</v>
      </c>
      <c r="D51" s="39">
        <v>258.78058895589237</v>
      </c>
      <c r="E51" s="39">
        <v>188.69356291730764</v>
      </c>
      <c r="F51" s="136">
        <v>166.07313364091118</v>
      </c>
      <c r="G51" s="39">
        <v>404.30064706306166</v>
      </c>
      <c r="H51" s="39">
        <v>142.37457702363218</v>
      </c>
      <c r="I51" s="39">
        <v>144.9448332307793</v>
      </c>
      <c r="J51" s="39">
        <v>18.855854008241753</v>
      </c>
      <c r="K51" s="136">
        <v>13.7356378175883</v>
      </c>
      <c r="L51" s="42" t="s">
        <v>79</v>
      </c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</row>
    <row r="52" spans="1:72" ht="13.5" thickBot="1" x14ac:dyDescent="0.25">
      <c r="A52" s="41" t="s">
        <v>80</v>
      </c>
      <c r="B52" s="39">
        <v>2558.7731831610058</v>
      </c>
      <c r="C52" s="39">
        <v>2866.1547664802806</v>
      </c>
      <c r="D52" s="39">
        <v>3199.8198571862445</v>
      </c>
      <c r="E52" s="39">
        <v>3474.6821744472513</v>
      </c>
      <c r="F52" s="136">
        <v>3567.270533116528</v>
      </c>
      <c r="G52" s="39">
        <v>1044.985820949724</v>
      </c>
      <c r="H52" s="39">
        <v>1130.73862955969</v>
      </c>
      <c r="I52" s="39">
        <v>795.69188584361439</v>
      </c>
      <c r="J52" s="39">
        <v>545.40546180219769</v>
      </c>
      <c r="K52" s="136">
        <v>916.09459552059059</v>
      </c>
      <c r="L52" s="42" t="s">
        <v>232</v>
      </c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</row>
    <row r="53" spans="1:72" s="101" customFormat="1" ht="20.25" customHeight="1" thickBot="1" x14ac:dyDescent="0.25">
      <c r="A53" s="211" t="s">
        <v>81</v>
      </c>
      <c r="B53" s="30">
        <v>717.97184838416024</v>
      </c>
      <c r="C53" s="30">
        <v>702.03962312148815</v>
      </c>
      <c r="D53" s="30">
        <v>642.53189168235463</v>
      </c>
      <c r="E53" s="30">
        <v>665.63520754065928</v>
      </c>
      <c r="F53" s="64">
        <v>851.55551879036557</v>
      </c>
      <c r="G53" s="30">
        <v>1143.0897291101198</v>
      </c>
      <c r="H53" s="30">
        <v>1498.4133330164871</v>
      </c>
      <c r="I53" s="30">
        <v>1344.6848793029985</v>
      </c>
      <c r="J53" s="30">
        <v>1520.9012120934062</v>
      </c>
      <c r="K53" s="64">
        <v>1145.9550909143743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</row>
    <row r="54" spans="1:72" ht="25.5" x14ac:dyDescent="0.2">
      <c r="A54" s="205" t="s">
        <v>83</v>
      </c>
      <c r="B54" s="67">
        <v>691.58352036986776</v>
      </c>
      <c r="C54" s="67">
        <v>683.93264776282217</v>
      </c>
      <c r="D54" s="67">
        <v>618.71717139818895</v>
      </c>
      <c r="E54" s="67">
        <v>641.82867229587896</v>
      </c>
      <c r="F54" s="141">
        <v>826.33842663087353</v>
      </c>
      <c r="G54" s="67">
        <v>1134.8371715064823</v>
      </c>
      <c r="H54" s="67">
        <v>1392.7739775543</v>
      </c>
      <c r="I54" s="67">
        <v>1328.5318338682528</v>
      </c>
      <c r="J54" s="67">
        <v>1477.2034268406592</v>
      </c>
      <c r="K54" s="141">
        <v>1125.6215901402204</v>
      </c>
      <c r="L54" s="87" t="s">
        <v>322</v>
      </c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</row>
    <row r="55" spans="1:72" x14ac:dyDescent="0.2">
      <c r="A55" s="41" t="s">
        <v>85</v>
      </c>
      <c r="B55" s="39">
        <v>19.293733720138594</v>
      </c>
      <c r="C55" s="39">
        <v>18.971924801957321</v>
      </c>
      <c r="D55" s="39">
        <v>13.607149128225249</v>
      </c>
      <c r="E55" s="39">
        <v>20.488858032417586</v>
      </c>
      <c r="F55" s="136">
        <v>34.11829586745268</v>
      </c>
      <c r="G55" s="39">
        <v>304.66018462823325</v>
      </c>
      <c r="H55" s="39">
        <v>17.298142558983002</v>
      </c>
      <c r="I55" s="39">
        <v>313.51418631554185</v>
      </c>
      <c r="J55" s="39">
        <v>539.93846796428568</v>
      </c>
      <c r="K55" s="136">
        <v>147.4796209904668</v>
      </c>
      <c r="L55" s="42" t="s">
        <v>86</v>
      </c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</row>
    <row r="56" spans="1:72" x14ac:dyDescent="0.2">
      <c r="A56" s="41" t="s">
        <v>87</v>
      </c>
      <c r="B56" s="39">
        <v>0.11424778920399999</v>
      </c>
      <c r="C56" s="39">
        <v>0.14054337978615</v>
      </c>
      <c r="D56" s="39">
        <v>0.13008070136056998</v>
      </c>
      <c r="E56" s="39">
        <v>0.23168666510989008</v>
      </c>
      <c r="F56" s="136">
        <v>0.34722794804216001</v>
      </c>
      <c r="G56" s="39">
        <v>0.14025103864999997</v>
      </c>
      <c r="H56" s="39">
        <v>0.15667671145500001</v>
      </c>
      <c r="I56" s="39">
        <v>0.1265808886923</v>
      </c>
      <c r="J56" s="39">
        <v>0.13552871703296701</v>
      </c>
      <c r="K56" s="136">
        <v>0.25886544142000001</v>
      </c>
      <c r="L56" s="42" t="s">
        <v>88</v>
      </c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</row>
    <row r="57" spans="1:72" x14ac:dyDescent="0.2">
      <c r="A57" s="41" t="s">
        <v>89</v>
      </c>
      <c r="B57" s="39">
        <v>535.55662604190525</v>
      </c>
      <c r="C57" s="39">
        <v>417.84909798702262</v>
      </c>
      <c r="D57" s="39">
        <v>366.22061276367106</v>
      </c>
      <c r="E57" s="39">
        <v>423.77816849890115</v>
      </c>
      <c r="F57" s="136">
        <v>548.65332986342412</v>
      </c>
      <c r="G57" s="39">
        <v>188.29889930349449</v>
      </c>
      <c r="H57" s="39">
        <v>936.63278148990821</v>
      </c>
      <c r="I57" s="39">
        <v>417.78391898233889</v>
      </c>
      <c r="J57" s="39">
        <v>309.67808605769227</v>
      </c>
      <c r="K57" s="136">
        <v>543.9548550675313</v>
      </c>
      <c r="L57" s="42" t="s">
        <v>90</v>
      </c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</row>
    <row r="58" spans="1:72" ht="15.75" customHeight="1" x14ac:dyDescent="0.2">
      <c r="A58" s="41" t="s">
        <v>91</v>
      </c>
      <c r="B58" s="39">
        <v>10.353364986902797</v>
      </c>
      <c r="C58" s="39">
        <v>14.283561833731575</v>
      </c>
      <c r="D58" s="39">
        <v>14.564362482671111</v>
      </c>
      <c r="E58" s="39">
        <v>11.639301174725274</v>
      </c>
      <c r="F58" s="136">
        <v>12.275184587510509</v>
      </c>
      <c r="G58" s="39">
        <v>224.86888168922997</v>
      </c>
      <c r="H58" s="39">
        <v>0.41634030069224998</v>
      </c>
      <c r="I58" s="39">
        <v>65.838124923744004</v>
      </c>
      <c r="J58" s="39">
        <v>6.4126307994505485</v>
      </c>
      <c r="K58" s="136">
        <v>4.4134204232618996</v>
      </c>
      <c r="L58" s="233" t="s">
        <v>175</v>
      </c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  <c r="BT58" s="234"/>
    </row>
    <row r="59" spans="1:72" x14ac:dyDescent="0.2">
      <c r="A59" s="41" t="s">
        <v>93</v>
      </c>
      <c r="B59" s="39">
        <v>4.2875031284007985</v>
      </c>
      <c r="C59" s="39">
        <v>5.8597491210142492</v>
      </c>
      <c r="D59" s="39">
        <v>6.1961540099280201</v>
      </c>
      <c r="E59" s="39">
        <v>5.7512003835164842</v>
      </c>
      <c r="F59" s="136">
        <v>6.4854008912074868</v>
      </c>
      <c r="G59" s="39">
        <v>1.1771745245260998</v>
      </c>
      <c r="H59" s="39">
        <v>3.9244030591095003</v>
      </c>
      <c r="I59" s="39">
        <v>3.0980929648538997</v>
      </c>
      <c r="J59" s="39">
        <v>5.1742359560439546</v>
      </c>
      <c r="K59" s="136">
        <v>1.8662979788939997</v>
      </c>
      <c r="L59" s="42" t="s">
        <v>323</v>
      </c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</row>
    <row r="60" spans="1:72" x14ac:dyDescent="0.2">
      <c r="A60" s="41" t="s">
        <v>95</v>
      </c>
      <c r="B60" s="39">
        <v>118.03130653762062</v>
      </c>
      <c r="C60" s="39">
        <v>221.40174712358089</v>
      </c>
      <c r="D60" s="39">
        <v>213.83260526469425</v>
      </c>
      <c r="E60" s="39">
        <v>175.51670726401096</v>
      </c>
      <c r="F60" s="136">
        <v>215.56509585367917</v>
      </c>
      <c r="G60" s="39">
        <v>401.63377481727434</v>
      </c>
      <c r="H60" s="39">
        <v>299.74910616817641</v>
      </c>
      <c r="I60" s="39">
        <v>482.6309400242244</v>
      </c>
      <c r="J60" s="39">
        <v>561.27510285164817</v>
      </c>
      <c r="K60" s="136">
        <v>267.82466764516147</v>
      </c>
      <c r="L60" s="42" t="s">
        <v>96</v>
      </c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</row>
    <row r="61" spans="1:72" x14ac:dyDescent="0.2">
      <c r="A61" s="41" t="s">
        <v>55</v>
      </c>
      <c r="B61" s="51">
        <v>3.9467381656958991</v>
      </c>
      <c r="C61" s="51">
        <v>5.4260235157293009</v>
      </c>
      <c r="D61" s="51">
        <v>4.1662070476385997</v>
      </c>
      <c r="E61" s="51">
        <v>4.4227502771978022</v>
      </c>
      <c r="F61" s="159">
        <v>8.8938916195574791</v>
      </c>
      <c r="G61" s="39">
        <v>14.058005505074298</v>
      </c>
      <c r="H61" s="39">
        <v>134.59652726597551</v>
      </c>
      <c r="I61" s="39">
        <v>45.53998976885719</v>
      </c>
      <c r="J61" s="39">
        <v>54.589374494505478</v>
      </c>
      <c r="K61" s="136">
        <v>159.82386259348479</v>
      </c>
      <c r="L61" s="42" t="s">
        <v>56</v>
      </c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</row>
    <row r="62" spans="1:72" ht="13.5" thickBot="1" x14ac:dyDescent="0.25">
      <c r="A62" s="86" t="s">
        <v>324</v>
      </c>
      <c r="B62" s="39">
        <v>26.388328014292398</v>
      </c>
      <c r="C62" s="39">
        <v>18.106975358665871</v>
      </c>
      <c r="D62" s="39">
        <v>23.814720284165634</v>
      </c>
      <c r="E62" s="39">
        <v>23.806535244780225</v>
      </c>
      <c r="F62" s="136">
        <v>25.217092159492083</v>
      </c>
      <c r="G62" s="68">
        <v>8.2525576036372996</v>
      </c>
      <c r="H62" s="68">
        <v>105.63935546218724</v>
      </c>
      <c r="I62" s="68">
        <v>16.153045434745696</v>
      </c>
      <c r="J62" s="68">
        <v>43.697785252747259</v>
      </c>
      <c r="K62" s="142">
        <v>20.333500774153997</v>
      </c>
      <c r="L62" s="87" t="s">
        <v>98</v>
      </c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</row>
    <row r="63" spans="1:72" ht="13.5" thickBot="1" x14ac:dyDescent="0.25">
      <c r="A63" s="194" t="s">
        <v>99</v>
      </c>
      <c r="B63" s="15">
        <v>533.97153247931431</v>
      </c>
      <c r="C63" s="15">
        <v>758.03031386645569</v>
      </c>
      <c r="D63" s="15">
        <v>619.05865856946946</v>
      </c>
      <c r="E63" s="15">
        <v>554.83836911895594</v>
      </c>
      <c r="F63" s="130">
        <v>671.23275434738264</v>
      </c>
      <c r="G63" s="15">
        <v>1209.2159744812084</v>
      </c>
      <c r="H63" s="15">
        <v>1185.8847049333401</v>
      </c>
      <c r="I63" s="15">
        <v>1201.5046733683414</v>
      </c>
      <c r="J63" s="15">
        <v>1116.7455738406593</v>
      </c>
      <c r="K63" s="130">
        <v>768.51583967420925</v>
      </c>
      <c r="L63" s="208" t="s">
        <v>100</v>
      </c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</row>
    <row r="64" spans="1:72" ht="20.25" customHeight="1" thickBot="1" x14ac:dyDescent="0.25">
      <c r="A64" s="209" t="s">
        <v>7</v>
      </c>
      <c r="B64" s="30">
        <v>533.49589754853423</v>
      </c>
      <c r="C64" s="30">
        <v>757.6072152145548</v>
      </c>
      <c r="D64" s="30">
        <v>618.87727205544434</v>
      </c>
      <c r="E64" s="30">
        <v>554.64772437527461</v>
      </c>
      <c r="F64" s="64">
        <v>670.95023157818446</v>
      </c>
      <c r="G64" s="30">
        <v>1208.9000764654384</v>
      </c>
      <c r="H64" s="30">
        <v>1185.0962227740208</v>
      </c>
      <c r="I64" s="30">
        <v>1200.80424049418</v>
      </c>
      <c r="J64" s="30">
        <v>1115.1584235082419</v>
      </c>
      <c r="K64" s="64">
        <v>753.42864070632288</v>
      </c>
      <c r="L64" s="210" t="s">
        <v>101</v>
      </c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</row>
    <row r="65" spans="1:72" x14ac:dyDescent="0.2">
      <c r="A65" s="41" t="s">
        <v>102</v>
      </c>
      <c r="B65" s="39">
        <v>506.68932052729588</v>
      </c>
      <c r="C65" s="39">
        <v>723.99471326610137</v>
      </c>
      <c r="D65" s="39">
        <v>593.79088754655777</v>
      </c>
      <c r="E65" s="39">
        <v>520.99955460384604</v>
      </c>
      <c r="F65" s="136">
        <v>632.31311195395938</v>
      </c>
      <c r="G65" s="39">
        <v>451.33434453149118</v>
      </c>
      <c r="H65" s="39">
        <v>826.13113903534258</v>
      </c>
      <c r="I65" s="39">
        <v>730.3800534911777</v>
      </c>
      <c r="J65" s="39">
        <v>610.65087912912088</v>
      </c>
      <c r="K65" s="136">
        <v>393.84455696920747</v>
      </c>
      <c r="L65" s="42" t="s">
        <v>325</v>
      </c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</row>
    <row r="66" spans="1:72" ht="13.5" thickBot="1" x14ac:dyDescent="0.25">
      <c r="A66" s="41" t="s">
        <v>104</v>
      </c>
      <c r="B66" s="39">
        <v>26.80657702123839</v>
      </c>
      <c r="C66" s="39">
        <v>33.612501948453449</v>
      </c>
      <c r="D66" s="39">
        <v>25.086384508886621</v>
      </c>
      <c r="E66" s="39">
        <v>33.64816977142857</v>
      </c>
      <c r="F66" s="136">
        <v>38.6371196242251</v>
      </c>
      <c r="G66" s="39">
        <v>757.56573193394718</v>
      </c>
      <c r="H66" s="39">
        <v>358.96508373867823</v>
      </c>
      <c r="I66" s="39">
        <v>470.42418700300243</v>
      </c>
      <c r="J66" s="39">
        <v>504.50754437912087</v>
      </c>
      <c r="K66" s="136">
        <v>359.58408373711546</v>
      </c>
      <c r="L66" s="42" t="s">
        <v>105</v>
      </c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</row>
    <row r="67" spans="1:72" ht="20.25" customHeight="1" thickBot="1" x14ac:dyDescent="0.25">
      <c r="A67" s="211" t="s">
        <v>81</v>
      </c>
      <c r="B67" s="30">
        <v>0.47563493078009994</v>
      </c>
      <c r="C67" s="30">
        <v>0.42309865190092505</v>
      </c>
      <c r="D67" s="30">
        <v>0.18138651402514996</v>
      </c>
      <c r="E67" s="30">
        <v>0.19064474368131865</v>
      </c>
      <c r="F67" s="64">
        <v>0.28252276919816</v>
      </c>
      <c r="G67" s="30">
        <v>0.31589801576999998</v>
      </c>
      <c r="H67" s="30">
        <v>0.78848215931925003</v>
      </c>
      <c r="I67" s="30">
        <v>0.70043287416129985</v>
      </c>
      <c r="J67" s="30">
        <v>1.5871503324175822</v>
      </c>
      <c r="K67" s="64">
        <v>15.087198967886398</v>
      </c>
      <c r="L67" s="212" t="s">
        <v>106</v>
      </c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</row>
    <row r="68" spans="1:72" ht="13.5" thickBot="1" x14ac:dyDescent="0.25">
      <c r="A68" s="213" t="s">
        <v>107</v>
      </c>
      <c r="B68" s="15">
        <v>10800.251828031678</v>
      </c>
      <c r="C68" s="15">
        <v>13137.479445485713</v>
      </c>
      <c r="D68" s="15">
        <v>13648.154902496777</v>
      </c>
      <c r="E68" s="15">
        <v>15540.512086811812</v>
      </c>
      <c r="F68" s="130">
        <v>16403.528932170171</v>
      </c>
      <c r="G68" s="15">
        <v>91105.289567615531</v>
      </c>
      <c r="H68" s="15">
        <v>113334.92581566636</v>
      </c>
      <c r="I68" s="15">
        <v>118320.21470314568</v>
      </c>
      <c r="J68" s="15">
        <v>116187.28493401289</v>
      </c>
      <c r="K68" s="130">
        <v>63885.266266035222</v>
      </c>
      <c r="L68" s="214" t="s">
        <v>108</v>
      </c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</row>
    <row r="69" spans="1:72" ht="20.25" customHeight="1" thickBot="1" x14ac:dyDescent="0.25">
      <c r="A69" s="209" t="s">
        <v>225</v>
      </c>
      <c r="B69" s="30">
        <v>1252.0388882259529</v>
      </c>
      <c r="C69" s="30">
        <v>2131.7907527922794</v>
      </c>
      <c r="D69" s="30">
        <v>1913.7684902576423</v>
      </c>
      <c r="E69" s="30">
        <v>1954.2102764472531</v>
      </c>
      <c r="F69" s="64">
        <v>2134.2224628463573</v>
      </c>
      <c r="G69" s="30">
        <v>29779.07276510643</v>
      </c>
      <c r="H69" s="30">
        <v>36890.815478776756</v>
      </c>
      <c r="I69" s="30">
        <v>39923.907555835896</v>
      </c>
      <c r="J69" s="30">
        <v>33288.698978739005</v>
      </c>
      <c r="K69" s="64">
        <v>16032.992572541491</v>
      </c>
      <c r="L69" s="212" t="s">
        <v>208</v>
      </c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</row>
    <row r="70" spans="1:72" ht="13.5" thickBot="1" x14ac:dyDescent="0.25">
      <c r="A70" s="215" t="s">
        <v>111</v>
      </c>
      <c r="B70" s="75">
        <v>9548.2129398057259</v>
      </c>
      <c r="C70" s="75">
        <v>11005.688692693431</v>
      </c>
      <c r="D70" s="75">
        <v>11734.386412239133</v>
      </c>
      <c r="E70" s="75">
        <v>13586.301810364557</v>
      </c>
      <c r="F70" s="143">
        <v>14269.306469323812</v>
      </c>
      <c r="G70" s="75">
        <v>61326.216802509094</v>
      </c>
      <c r="H70" s="75">
        <v>76444.1103368896</v>
      </c>
      <c r="I70" s="75">
        <v>78396.307147309795</v>
      </c>
      <c r="J70" s="75">
        <v>82898.585955273898</v>
      </c>
      <c r="K70" s="143">
        <v>47852.273693493735</v>
      </c>
      <c r="L70" s="216" t="s">
        <v>106</v>
      </c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  <c r="BT70" s="234"/>
    </row>
    <row r="71" spans="1:72" ht="13.5" thickBot="1" x14ac:dyDescent="0.25">
      <c r="A71" s="194" t="s">
        <v>112</v>
      </c>
      <c r="B71" s="77">
        <v>4334.3108092466446</v>
      </c>
      <c r="C71" s="77">
        <v>4639.1566665560003</v>
      </c>
      <c r="D71" s="77">
        <v>4546.3541470466334</v>
      </c>
      <c r="E71" s="77">
        <v>5449.1696279263724</v>
      </c>
      <c r="F71" s="145">
        <v>5773.1203428463468</v>
      </c>
      <c r="G71" s="77">
        <v>7422.4337332935193</v>
      </c>
      <c r="H71" s="77">
        <v>9528.72439923805</v>
      </c>
      <c r="I71" s="77">
        <v>9590.9995266264814</v>
      </c>
      <c r="J71" s="77">
        <v>10215.192862285168</v>
      </c>
      <c r="K71" s="145">
        <v>7230.2896955067026</v>
      </c>
      <c r="L71" s="208" t="s">
        <v>302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  <c r="BT71" s="234"/>
    </row>
    <row r="72" spans="1:72" s="101" customFormat="1" ht="25.5" x14ac:dyDescent="0.2">
      <c r="A72" s="78" t="s">
        <v>114</v>
      </c>
      <c r="B72" s="79">
        <v>304.62500765369424</v>
      </c>
      <c r="C72" s="79">
        <v>407.83072627683288</v>
      </c>
      <c r="D72" s="79">
        <v>371.63422853944786</v>
      </c>
      <c r="E72" s="79">
        <v>506.7952804079672</v>
      </c>
      <c r="F72" s="147">
        <v>629.21721918848709</v>
      </c>
      <c r="G72" s="79">
        <v>757.10127308550238</v>
      </c>
      <c r="H72" s="79">
        <v>1201.196329357414</v>
      </c>
      <c r="I72" s="79">
        <v>800.69338186511914</v>
      </c>
      <c r="J72" s="79">
        <v>1396.5147616510983</v>
      </c>
      <c r="K72" s="147">
        <v>922.25813403245377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</row>
    <row r="73" spans="1:72" x14ac:dyDescent="0.2">
      <c r="A73" s="41" t="s">
        <v>116</v>
      </c>
      <c r="B73" s="47">
        <v>63.849812388818137</v>
      </c>
      <c r="C73" s="47">
        <v>39.47790028469759</v>
      </c>
      <c r="D73" s="47">
        <v>52.05710990397796</v>
      </c>
      <c r="E73" s="47">
        <v>50.772617260989009</v>
      </c>
      <c r="F73" s="137">
        <v>104.2884297867336</v>
      </c>
      <c r="G73" s="47">
        <v>19.561962902282499</v>
      </c>
      <c r="H73" s="47">
        <v>13.442901914227496</v>
      </c>
      <c r="I73" s="47">
        <v>15.246985054071899</v>
      </c>
      <c r="J73" s="47">
        <v>7.2977249148351664</v>
      </c>
      <c r="K73" s="137">
        <v>4.1992912238194986</v>
      </c>
      <c r="L73" s="42" t="s">
        <v>233</v>
      </c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</row>
    <row r="74" spans="1:72" ht="13.5" thickBot="1" x14ac:dyDescent="0.25">
      <c r="A74" s="81" t="s">
        <v>118</v>
      </c>
      <c r="B74" s="82">
        <v>240.77519526487609</v>
      </c>
      <c r="C74" s="82">
        <v>368.35282599213531</v>
      </c>
      <c r="D74" s="82">
        <v>319.5771186354699</v>
      </c>
      <c r="E74" s="82">
        <v>456.02266314697823</v>
      </c>
      <c r="F74" s="149">
        <v>524.92878940175342</v>
      </c>
      <c r="G74" s="82">
        <v>737.53931018321987</v>
      </c>
      <c r="H74" s="82">
        <v>1187.7534274431869</v>
      </c>
      <c r="I74" s="82">
        <v>785.44639681104718</v>
      </c>
      <c r="J74" s="82">
        <v>1389.217036736263</v>
      </c>
      <c r="K74" s="149">
        <v>918.05884280863427</v>
      </c>
      <c r="L74" s="83" t="s">
        <v>119</v>
      </c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</row>
    <row r="75" spans="1:72" s="236" customFormat="1" ht="25.5" x14ac:dyDescent="0.2">
      <c r="A75" s="78" t="s">
        <v>120</v>
      </c>
      <c r="B75" s="19">
        <v>1086.597845381267</v>
      </c>
      <c r="C75" s="19">
        <v>1319.9297102711676</v>
      </c>
      <c r="D75" s="19">
        <v>1807.7898753241245</v>
      </c>
      <c r="E75" s="19">
        <v>1792.61333493956</v>
      </c>
      <c r="F75" s="150">
        <v>1580.2889193065776</v>
      </c>
      <c r="G75" s="19">
        <v>13356.176679408543</v>
      </c>
      <c r="H75" s="19">
        <v>13308.217130862964</v>
      </c>
      <c r="I75" s="19">
        <v>13946.628466367238</v>
      </c>
      <c r="J75" s="19">
        <v>14548.822716776096</v>
      </c>
      <c r="K75" s="150">
        <v>7920.7326266008049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</row>
    <row r="76" spans="1:72" x14ac:dyDescent="0.2">
      <c r="A76" s="41" t="s">
        <v>122</v>
      </c>
      <c r="B76" s="47">
        <v>121.5469725829596</v>
      </c>
      <c r="C76" s="47">
        <v>158.08749702663059</v>
      </c>
      <c r="D76" s="47">
        <v>148.14474556173133</v>
      </c>
      <c r="E76" s="47">
        <v>150.1348783288461</v>
      </c>
      <c r="F76" s="137">
        <v>188.02356267245617</v>
      </c>
      <c r="G76" s="47">
        <v>512.51708198834353</v>
      </c>
      <c r="H76" s="47">
        <v>1494.9952890581612</v>
      </c>
      <c r="I76" s="47">
        <v>1203.922065614355</v>
      </c>
      <c r="J76" s="47">
        <v>1348.9210154835166</v>
      </c>
      <c r="K76" s="137">
        <v>612.21357371323279</v>
      </c>
      <c r="L76" s="42" t="s">
        <v>123</v>
      </c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</row>
    <row r="77" spans="1:72" x14ac:dyDescent="0.2">
      <c r="A77" s="41" t="s">
        <v>124</v>
      </c>
      <c r="B77" s="47">
        <v>283.17500662524202</v>
      </c>
      <c r="C77" s="47">
        <v>321.9525506479514</v>
      </c>
      <c r="D77" s="47">
        <v>320.63454383193624</v>
      </c>
      <c r="E77" s="47">
        <v>424.98032878543938</v>
      </c>
      <c r="F77" s="137">
        <v>353.71645529860922</v>
      </c>
      <c r="G77" s="47">
        <v>1711.8492625508911</v>
      </c>
      <c r="H77" s="47">
        <v>1271.6969116836842</v>
      </c>
      <c r="I77" s="47">
        <v>963.52868599901308</v>
      </c>
      <c r="J77" s="47">
        <v>684.96853208791197</v>
      </c>
      <c r="K77" s="137">
        <v>465.84864405639092</v>
      </c>
      <c r="L77" s="42" t="s">
        <v>125</v>
      </c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</row>
    <row r="78" spans="1:72" x14ac:dyDescent="0.2">
      <c r="A78" s="41" t="s">
        <v>126</v>
      </c>
      <c r="B78" s="47">
        <v>44.019214224605079</v>
      </c>
      <c r="C78" s="47">
        <v>53.209098840023778</v>
      </c>
      <c r="D78" s="47">
        <v>54.504930194499046</v>
      </c>
      <c r="E78" s="47">
        <v>64.852390695329646</v>
      </c>
      <c r="F78" s="137">
        <v>80.925626944645018</v>
      </c>
      <c r="G78" s="47">
        <v>413.32705094365895</v>
      </c>
      <c r="H78" s="47">
        <v>646.7060311944208</v>
      </c>
      <c r="I78" s="47">
        <v>1005.5976131188172</v>
      </c>
      <c r="J78" s="47">
        <v>719.45274874175823</v>
      </c>
      <c r="K78" s="137">
        <v>509.25565027592472</v>
      </c>
      <c r="L78" s="42" t="s">
        <v>127</v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</row>
    <row r="79" spans="1:72" x14ac:dyDescent="0.2">
      <c r="A79" s="41" t="s">
        <v>128</v>
      </c>
      <c r="B79" s="47">
        <v>206.81567584701264</v>
      </c>
      <c r="C79" s="47">
        <v>136.70400771893244</v>
      </c>
      <c r="D79" s="47">
        <v>594.98742668876491</v>
      </c>
      <c r="E79" s="47">
        <v>359.67695506923081</v>
      </c>
      <c r="F79" s="137">
        <v>137.70645808396702</v>
      </c>
      <c r="G79" s="47">
        <v>8154.7859078859137</v>
      </c>
      <c r="H79" s="47">
        <v>7037.3800065442729</v>
      </c>
      <c r="I79" s="47">
        <v>6963.2281854950443</v>
      </c>
      <c r="J79" s="47">
        <v>8093.9311111552188</v>
      </c>
      <c r="K79" s="137">
        <v>3562.261152366551</v>
      </c>
      <c r="L79" s="42" t="s">
        <v>129</v>
      </c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</row>
    <row r="80" spans="1:72" x14ac:dyDescent="0.2">
      <c r="A80" s="41" t="s">
        <v>130</v>
      </c>
      <c r="B80" s="47">
        <v>377.86659340241152</v>
      </c>
      <c r="C80" s="47">
        <v>527.77572921083095</v>
      </c>
      <c r="D80" s="47">
        <v>483.09258784135335</v>
      </c>
      <c r="E80" s="47">
        <v>523.4934943239009</v>
      </c>
      <c r="F80" s="137">
        <v>507.71844185782328</v>
      </c>
      <c r="G80" s="47">
        <v>2413.4824453131882</v>
      </c>
      <c r="H80" s="47">
        <v>2630.3368174297825</v>
      </c>
      <c r="I80" s="47">
        <v>3568.3077771815438</v>
      </c>
      <c r="J80" s="47">
        <v>3430.9038390082405</v>
      </c>
      <c r="K80" s="137">
        <v>2624.42701939471</v>
      </c>
      <c r="L80" s="42" t="s">
        <v>131</v>
      </c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</row>
    <row r="81" spans="1:72" x14ac:dyDescent="0.2">
      <c r="A81" s="41" t="s">
        <v>55</v>
      </c>
      <c r="B81" s="47">
        <v>53.174382699036187</v>
      </c>
      <c r="C81" s="47">
        <v>122.20082682679823</v>
      </c>
      <c r="D81" s="47">
        <v>206.42564120583987</v>
      </c>
      <c r="E81" s="47">
        <v>269.47528773681319</v>
      </c>
      <c r="F81" s="137">
        <v>312.19837444907688</v>
      </c>
      <c r="G81" s="47">
        <v>150.21493072654548</v>
      </c>
      <c r="H81" s="47">
        <v>227.10207495264305</v>
      </c>
      <c r="I81" s="47">
        <v>242.04413895846409</v>
      </c>
      <c r="J81" s="47">
        <v>270.64547029945049</v>
      </c>
      <c r="K81" s="137">
        <v>146.72658679399589</v>
      </c>
      <c r="L81" s="42" t="s">
        <v>56</v>
      </c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</row>
    <row r="82" spans="1:72" s="236" customFormat="1" x14ac:dyDescent="0.2">
      <c r="A82" s="86" t="s">
        <v>132</v>
      </c>
      <c r="B82" s="22">
        <v>3822.6792775241197</v>
      </c>
      <c r="C82" s="22">
        <v>4638.7715895894298</v>
      </c>
      <c r="D82" s="22">
        <v>5008.6081613289271</v>
      </c>
      <c r="E82" s="22">
        <v>5837.7235670906584</v>
      </c>
      <c r="F82" s="132">
        <v>6286.6799879824011</v>
      </c>
      <c r="G82" s="22">
        <v>39790.505116721528</v>
      </c>
      <c r="H82" s="22">
        <v>52405.972477431176</v>
      </c>
      <c r="I82" s="22">
        <v>54057.985772450942</v>
      </c>
      <c r="J82" s="22">
        <v>56738.055614561534</v>
      </c>
      <c r="K82" s="132">
        <v>31778.99323735377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</row>
    <row r="83" spans="1:72" x14ac:dyDescent="0.2">
      <c r="A83" s="41" t="s">
        <v>134</v>
      </c>
      <c r="B83" s="47" t="s">
        <v>293</v>
      </c>
      <c r="C83" s="47" t="s">
        <v>293</v>
      </c>
      <c r="D83" s="47">
        <v>0.51849850181204993</v>
      </c>
      <c r="E83" s="47">
        <v>0.14075967939560441</v>
      </c>
      <c r="F83" s="137" t="s">
        <v>293</v>
      </c>
      <c r="G83" s="47">
        <v>0.31339446721519998</v>
      </c>
      <c r="H83" s="47" t="s">
        <v>293</v>
      </c>
      <c r="I83" s="47" t="s">
        <v>293</v>
      </c>
      <c r="J83" s="47">
        <v>0.6695676346153846</v>
      </c>
      <c r="K83" s="137">
        <v>2.6171856208623798</v>
      </c>
      <c r="L83" s="42" t="s">
        <v>135</v>
      </c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</row>
    <row r="84" spans="1:72" x14ac:dyDescent="0.2">
      <c r="A84" s="41" t="s">
        <v>136</v>
      </c>
      <c r="B84" s="39">
        <v>15.893286703236102</v>
      </c>
      <c r="C84" s="39">
        <v>27.765890862103344</v>
      </c>
      <c r="D84" s="39">
        <v>43.513082619016473</v>
      </c>
      <c r="E84" s="39">
        <v>42.181799855494525</v>
      </c>
      <c r="F84" s="136">
        <v>47.724450989570329</v>
      </c>
      <c r="G84" s="39">
        <v>160.67385661148211</v>
      </c>
      <c r="H84" s="39">
        <v>304.99252312530376</v>
      </c>
      <c r="I84" s="39">
        <v>249.23382487717666</v>
      </c>
      <c r="J84" s="39">
        <v>325.73863841758231</v>
      </c>
      <c r="K84" s="136">
        <v>200.83335561935806</v>
      </c>
      <c r="L84" s="42" t="s">
        <v>137</v>
      </c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</row>
    <row r="85" spans="1:72" x14ac:dyDescent="0.2">
      <c r="A85" s="41" t="s">
        <v>138</v>
      </c>
      <c r="B85" s="39">
        <v>2154.499410925569</v>
      </c>
      <c r="C85" s="39">
        <v>2547.8635924058372</v>
      </c>
      <c r="D85" s="39">
        <v>2659.7741241500589</v>
      </c>
      <c r="E85" s="39">
        <v>3212.1323234469778</v>
      </c>
      <c r="F85" s="136">
        <v>3765.1575640627198</v>
      </c>
      <c r="G85" s="39">
        <v>4495.0229560513226</v>
      </c>
      <c r="H85" s="39">
        <v>6814.0404543291079</v>
      </c>
      <c r="I85" s="39">
        <v>8864.7223042357546</v>
      </c>
      <c r="J85" s="39">
        <v>10109.160515956592</v>
      </c>
      <c r="K85" s="136">
        <v>5289.9054668780482</v>
      </c>
      <c r="L85" s="42" t="s">
        <v>139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</row>
    <row r="86" spans="1:72" x14ac:dyDescent="0.2">
      <c r="A86" s="41" t="s">
        <v>140</v>
      </c>
      <c r="B86" s="39">
        <v>23.553060155117389</v>
      </c>
      <c r="C86" s="39">
        <v>16.432894408297955</v>
      </c>
      <c r="D86" s="39">
        <v>16.989344667471467</v>
      </c>
      <c r="E86" s="39">
        <v>13.567907729670326</v>
      </c>
      <c r="F86" s="136">
        <v>20.679545688386792</v>
      </c>
      <c r="G86" s="39">
        <v>42.951051379992698</v>
      </c>
      <c r="H86" s="39">
        <v>121.80098685823201</v>
      </c>
      <c r="I86" s="39">
        <v>15.138566387105099</v>
      </c>
      <c r="J86" s="39">
        <v>17.550309408516487</v>
      </c>
      <c r="K86" s="136">
        <v>125.40517122085677</v>
      </c>
      <c r="L86" s="42" t="s">
        <v>141</v>
      </c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4"/>
      <c r="BT86" s="234"/>
    </row>
    <row r="87" spans="1:72" x14ac:dyDescent="0.2">
      <c r="A87" s="41" t="s">
        <v>142</v>
      </c>
      <c r="B87" s="39">
        <v>734.15635167041114</v>
      </c>
      <c r="C87" s="39">
        <v>936.37433070769987</v>
      </c>
      <c r="D87" s="39">
        <v>895.40965752544662</v>
      </c>
      <c r="E87" s="39">
        <v>1168.2756101881866</v>
      </c>
      <c r="F87" s="136">
        <v>1215.8844955786226</v>
      </c>
      <c r="G87" s="39">
        <v>10817.612898683938</v>
      </c>
      <c r="H87" s="39">
        <v>14629.690823528068</v>
      </c>
      <c r="I87" s="39">
        <v>14303.459501060415</v>
      </c>
      <c r="J87" s="39">
        <v>16739.751028940929</v>
      </c>
      <c r="K87" s="136">
        <v>9199.2848955702175</v>
      </c>
      <c r="L87" s="42" t="s">
        <v>143</v>
      </c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</row>
    <row r="88" spans="1:72" x14ac:dyDescent="0.2">
      <c r="A88" s="41" t="s">
        <v>144</v>
      </c>
      <c r="B88" s="39">
        <v>3.8438718167547989</v>
      </c>
      <c r="C88" s="39">
        <v>3.9100699234426495</v>
      </c>
      <c r="D88" s="39">
        <v>3.3543300503526696</v>
      </c>
      <c r="E88" s="39">
        <v>1.7360724826923075</v>
      </c>
      <c r="F88" s="136">
        <v>0.77441148310995012</v>
      </c>
      <c r="G88" s="39" t="s">
        <v>293</v>
      </c>
      <c r="H88" s="39">
        <v>52.903180863249752</v>
      </c>
      <c r="I88" s="39">
        <v>0.25572778305759997</v>
      </c>
      <c r="J88" s="39" t="s">
        <v>293</v>
      </c>
      <c r="K88" s="136">
        <v>4.3312542820065998</v>
      </c>
      <c r="L88" s="42" t="s">
        <v>209</v>
      </c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</row>
    <row r="89" spans="1:72" x14ac:dyDescent="0.2">
      <c r="A89" s="41" t="s">
        <v>146</v>
      </c>
      <c r="B89" s="39">
        <v>562.79191082415286</v>
      </c>
      <c r="C89" s="39">
        <v>796.95454021554201</v>
      </c>
      <c r="D89" s="39">
        <v>1080.3106248030977</v>
      </c>
      <c r="E89" s="39">
        <v>1031.0479929112632</v>
      </c>
      <c r="F89" s="136">
        <v>888.79107077260232</v>
      </c>
      <c r="G89" s="39">
        <v>20136.192457630204</v>
      </c>
      <c r="H89" s="39">
        <v>24675.739690285092</v>
      </c>
      <c r="I89" s="39">
        <v>24551.08993415962</v>
      </c>
      <c r="J89" s="39">
        <v>24722.671619521981</v>
      </c>
      <c r="K89" s="136">
        <v>13605.672709060122</v>
      </c>
      <c r="L89" s="42" t="s">
        <v>147</v>
      </c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  <c r="BT89" s="234"/>
    </row>
    <row r="90" spans="1:72" x14ac:dyDescent="0.2">
      <c r="A90" s="41" t="s">
        <v>148</v>
      </c>
      <c r="B90" s="39">
        <v>170.26496016353789</v>
      </c>
      <c r="C90" s="39">
        <v>113.69873033961747</v>
      </c>
      <c r="D90" s="39">
        <v>104.55478605589472</v>
      </c>
      <c r="E90" s="39">
        <v>104.47975812390108</v>
      </c>
      <c r="F90" s="136">
        <v>94.803329784555842</v>
      </c>
      <c r="G90" s="39">
        <v>164.7026730652739</v>
      </c>
      <c r="H90" s="39">
        <v>392.08042990818905</v>
      </c>
      <c r="I90" s="39">
        <v>220.72396960401224</v>
      </c>
      <c r="J90" s="39">
        <v>244.31880829120871</v>
      </c>
      <c r="K90" s="136">
        <v>338.86682610449003</v>
      </c>
      <c r="L90" s="42" t="s">
        <v>149</v>
      </c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  <c r="BT90" s="234"/>
    </row>
    <row r="91" spans="1:72" x14ac:dyDescent="0.2">
      <c r="A91" s="41" t="s">
        <v>150</v>
      </c>
      <c r="B91" s="39">
        <v>14.4517574313371</v>
      </c>
      <c r="C91" s="39">
        <v>16.820429710872141</v>
      </c>
      <c r="D91" s="39">
        <v>20.858954009871123</v>
      </c>
      <c r="E91" s="39">
        <v>26.511591139835165</v>
      </c>
      <c r="F91" s="136">
        <v>31.36276579787593</v>
      </c>
      <c r="G91" s="39">
        <v>254.25748099686146</v>
      </c>
      <c r="H91" s="39">
        <v>116.1889050252645</v>
      </c>
      <c r="I91" s="39">
        <v>75.550036394319605</v>
      </c>
      <c r="J91" s="39">
        <v>88.15927333791204</v>
      </c>
      <c r="K91" s="136">
        <v>32.948000088711503</v>
      </c>
      <c r="L91" s="42" t="s">
        <v>151</v>
      </c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  <c r="BT91" s="234"/>
    </row>
    <row r="92" spans="1:72" s="237" customFormat="1" ht="13.5" thickBot="1" x14ac:dyDescent="0.25">
      <c r="A92" s="41" t="s">
        <v>55</v>
      </c>
      <c r="B92" s="88">
        <v>143.22466783400378</v>
      </c>
      <c r="C92" s="88">
        <v>178.95111101601773</v>
      </c>
      <c r="D92" s="88">
        <v>183.32475894590576</v>
      </c>
      <c r="E92" s="39">
        <v>237.64975153324175</v>
      </c>
      <c r="F92" s="136">
        <v>221.50235382495762</v>
      </c>
      <c r="G92" s="39">
        <v>3718.7783478352408</v>
      </c>
      <c r="H92" s="39">
        <v>5298.4923838814375</v>
      </c>
      <c r="I92" s="39">
        <v>5777.8048609079569</v>
      </c>
      <c r="J92" s="39">
        <v>4490.035853052198</v>
      </c>
      <c r="K92" s="136">
        <v>2979.1283729091019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</row>
    <row r="93" spans="1:72" ht="13.5" thickBot="1" x14ac:dyDescent="0.25">
      <c r="A93" s="194" t="s">
        <v>152</v>
      </c>
      <c r="B93" s="15">
        <v>77.467933859610596</v>
      </c>
      <c r="C93" s="15">
        <v>85.673615171628796</v>
      </c>
      <c r="D93" s="15">
        <v>139.29877307158853</v>
      </c>
      <c r="E93" s="15">
        <v>110.31775369148349</v>
      </c>
      <c r="F93" s="130">
        <v>114.85023657360881</v>
      </c>
      <c r="G93" s="15">
        <v>1036.9138958924736</v>
      </c>
      <c r="H93" s="15">
        <v>1367.4429178743958</v>
      </c>
      <c r="I93" s="15">
        <v>1293.0706906943333</v>
      </c>
      <c r="J93" s="15">
        <v>1020.8721288461538</v>
      </c>
      <c r="K93" s="130">
        <v>766.09478299099237</v>
      </c>
      <c r="L93" s="208" t="s">
        <v>153</v>
      </c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</row>
    <row r="94" spans="1:72" s="101" customFormat="1" ht="20.25" customHeight="1" thickBot="1" x14ac:dyDescent="0.25">
      <c r="A94" s="211" t="s">
        <v>154</v>
      </c>
      <c r="B94" s="30">
        <v>51.374985972472309</v>
      </c>
      <c r="C94" s="30">
        <v>60.468130254336714</v>
      </c>
      <c r="D94" s="30">
        <v>80.254113847565677</v>
      </c>
      <c r="E94" s="30">
        <v>74.958606246153821</v>
      </c>
      <c r="F94" s="64">
        <v>78.051561244806962</v>
      </c>
      <c r="G94" s="30">
        <v>758.26697484127169</v>
      </c>
      <c r="H94" s="30">
        <v>1068.7334652599711</v>
      </c>
      <c r="I94" s="30">
        <v>866.77019818824056</v>
      </c>
      <c r="J94" s="30">
        <v>590.13464874450563</v>
      </c>
      <c r="K94" s="64">
        <v>381.5896606798255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</row>
    <row r="95" spans="1:72" s="101" customFormat="1" ht="20.25" customHeight="1" thickBot="1" x14ac:dyDescent="0.25">
      <c r="A95" s="219" t="s">
        <v>81</v>
      </c>
      <c r="B95" s="30">
        <v>26.09294788713829</v>
      </c>
      <c r="C95" s="30">
        <v>25.205484917292075</v>
      </c>
      <c r="D95" s="30">
        <v>59.04465922402283</v>
      </c>
      <c r="E95" s="30">
        <v>35.359147445329668</v>
      </c>
      <c r="F95" s="64">
        <v>36.798675328801849</v>
      </c>
      <c r="G95" s="30">
        <v>278.64692105120201</v>
      </c>
      <c r="H95" s="30">
        <v>298.70945261442455</v>
      </c>
      <c r="I95" s="30">
        <v>426.30049250609278</v>
      </c>
      <c r="J95" s="57">
        <v>430.7374801016482</v>
      </c>
      <c r="K95" s="139">
        <v>384.50512231116687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</row>
    <row r="96" spans="1:72" s="101" customFormat="1" ht="15.75" x14ac:dyDescent="0.2">
      <c r="A96" s="220" t="s">
        <v>277</v>
      </c>
      <c r="B96" s="19">
        <v>6.7996111106402006</v>
      </c>
      <c r="C96" s="19">
        <v>6.2447058173758512</v>
      </c>
      <c r="D96" s="19">
        <v>7.563339028952039</v>
      </c>
      <c r="E96" s="19">
        <v>4.0307362524725274</v>
      </c>
      <c r="F96" s="150">
        <v>3.2706822772950592</v>
      </c>
      <c r="G96" s="19">
        <v>26.051955695820997</v>
      </c>
      <c r="H96" s="19">
        <v>63.113227480116002</v>
      </c>
      <c r="I96" s="19">
        <v>58.822382669887894</v>
      </c>
      <c r="J96" s="19">
        <v>77.323795947802182</v>
      </c>
      <c r="K96" s="150">
        <v>78.678937064881083</v>
      </c>
      <c r="L96" s="217" t="s">
        <v>281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</row>
    <row r="97" spans="1:73" s="252" customFormat="1" ht="12.75" customHeight="1" x14ac:dyDescent="0.2">
      <c r="A97" s="41" t="s">
        <v>156</v>
      </c>
      <c r="B97" s="47">
        <v>1.3658480471273995</v>
      </c>
      <c r="C97" s="47">
        <v>2.7509586157968746</v>
      </c>
      <c r="D97" s="47">
        <v>4.9186959905005283</v>
      </c>
      <c r="E97" s="47">
        <v>0.60116808598901095</v>
      </c>
      <c r="F97" s="137">
        <v>1.918889673565479</v>
      </c>
      <c r="G97" s="47">
        <v>23.954751102544396</v>
      </c>
      <c r="H97" s="47">
        <v>55.276839459369015</v>
      </c>
      <c r="I97" s="47">
        <v>55.770767169267792</v>
      </c>
      <c r="J97" s="47">
        <v>75.587028013736258</v>
      </c>
      <c r="K97" s="137">
        <v>52.083053634543099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</row>
    <row r="98" spans="1:73" x14ac:dyDescent="0.2">
      <c r="A98" s="41" t="s">
        <v>244</v>
      </c>
      <c r="B98" s="39">
        <v>0.13585730648569999</v>
      </c>
      <c r="C98" s="39">
        <v>0.30981580007399995</v>
      </c>
      <c r="D98" s="39">
        <v>2.3048065219353897</v>
      </c>
      <c r="E98" s="39">
        <v>2.5695684730769228</v>
      </c>
      <c r="F98" s="136">
        <v>0.70379246683540975</v>
      </c>
      <c r="G98" s="39">
        <v>0.9561613632749999</v>
      </c>
      <c r="H98" s="39">
        <v>1.6929707768077498</v>
      </c>
      <c r="I98" s="39">
        <v>1.7697429253184997</v>
      </c>
      <c r="J98" s="39">
        <v>0.33843037087912081</v>
      </c>
      <c r="K98" s="136">
        <v>1.1106322756234999</v>
      </c>
      <c r="L98" s="42" t="s">
        <v>246</v>
      </c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</row>
    <row r="99" spans="1:73" x14ac:dyDescent="0.2">
      <c r="A99" s="41" t="s">
        <v>245</v>
      </c>
      <c r="B99" s="39">
        <v>5.2357460505359015</v>
      </c>
      <c r="C99" s="39">
        <v>3.0154893520900501</v>
      </c>
      <c r="D99" s="39">
        <v>0.26701254967971988</v>
      </c>
      <c r="E99" s="39">
        <v>0.8157509346153845</v>
      </c>
      <c r="F99" s="136">
        <v>0.38904618433641996</v>
      </c>
      <c r="G99" s="39">
        <v>0.74595898411999995</v>
      </c>
      <c r="H99" s="39">
        <v>0.87852516268275005</v>
      </c>
      <c r="I99" s="39">
        <v>0.6828016093703001</v>
      </c>
      <c r="J99" s="39">
        <v>1.3580779395604394</v>
      </c>
      <c r="K99" s="136">
        <v>0.68076793153449988</v>
      </c>
      <c r="L99" s="42" t="s">
        <v>247</v>
      </c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  <c r="BT99" s="234"/>
    </row>
    <row r="100" spans="1:73" x14ac:dyDescent="0.2">
      <c r="A100" s="41" t="s">
        <v>55</v>
      </c>
      <c r="B100" s="39">
        <v>6.2159706491199986E-2</v>
      </c>
      <c r="C100" s="39">
        <v>0.16844204941492499</v>
      </c>
      <c r="D100" s="39">
        <v>7.2823966836400009E-2</v>
      </c>
      <c r="E100" s="39" t="s">
        <v>293</v>
      </c>
      <c r="F100" s="136">
        <v>0.25895395255774994</v>
      </c>
      <c r="G100" s="39">
        <v>0.39508424588159996</v>
      </c>
      <c r="H100" s="39">
        <v>5.2648920812564999</v>
      </c>
      <c r="I100" s="39">
        <v>0.59907096593129994</v>
      </c>
      <c r="J100" s="39" t="s">
        <v>293</v>
      </c>
      <c r="K100" s="136">
        <v>24.804483223179997</v>
      </c>
      <c r="L100" s="42" t="s">
        <v>56</v>
      </c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34"/>
    </row>
    <row r="101" spans="1:73" ht="25.5" x14ac:dyDescent="0.2">
      <c r="A101" s="94" t="s">
        <v>164</v>
      </c>
      <c r="B101" s="67">
        <v>1.0814334767095</v>
      </c>
      <c r="C101" s="67">
        <v>1.8701552290187249</v>
      </c>
      <c r="D101" s="67">
        <v>3.01765281180157</v>
      </c>
      <c r="E101" s="67">
        <v>1.033942749175824</v>
      </c>
      <c r="F101" s="141">
        <v>3.6979113359480396</v>
      </c>
      <c r="G101" s="67">
        <v>20.601915671030596</v>
      </c>
      <c r="H101" s="67">
        <v>5.4968396487592504</v>
      </c>
      <c r="I101" s="67">
        <v>9.9352961396488997</v>
      </c>
      <c r="J101" s="67">
        <v>6.7415387005494498</v>
      </c>
      <c r="K101" s="141">
        <v>6.9957437670308984</v>
      </c>
      <c r="L101" s="221" t="s">
        <v>165</v>
      </c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</row>
    <row r="102" spans="1:73" ht="25.5" x14ac:dyDescent="0.2">
      <c r="A102" s="94" t="s">
        <v>166</v>
      </c>
      <c r="B102" s="67">
        <v>3.0291586720615995</v>
      </c>
      <c r="C102" s="67">
        <v>4.2345342726043498</v>
      </c>
      <c r="D102" s="67">
        <v>34.963675334377768</v>
      </c>
      <c r="E102" s="67">
        <v>7.8675899895604395</v>
      </c>
      <c r="F102" s="141">
        <v>3.6537306095691</v>
      </c>
      <c r="G102" s="67">
        <v>134.25551639967011</v>
      </c>
      <c r="H102" s="67">
        <v>109.68180395819626</v>
      </c>
      <c r="I102" s="67">
        <v>102.74809187964098</v>
      </c>
      <c r="J102" s="67">
        <v>132.72575424725275</v>
      </c>
      <c r="K102" s="141">
        <v>72.068330221541899</v>
      </c>
      <c r="L102" s="221" t="s">
        <v>167</v>
      </c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</row>
    <row r="103" spans="1:73" ht="13.5" thickBot="1" x14ac:dyDescent="0.25">
      <c r="A103" s="52" t="s">
        <v>329</v>
      </c>
      <c r="B103" s="53">
        <v>15.182744627726992</v>
      </c>
      <c r="C103" s="53">
        <v>12.856089598293151</v>
      </c>
      <c r="D103" s="53">
        <v>13.49999204889145</v>
      </c>
      <c r="E103" s="53">
        <v>22.426878454120875</v>
      </c>
      <c r="F103" s="152">
        <v>26.176351105989646</v>
      </c>
      <c r="G103" s="53">
        <v>97.737533284680268</v>
      </c>
      <c r="H103" s="53">
        <v>120.41758152735304</v>
      </c>
      <c r="I103" s="53">
        <v>254.79472181691497</v>
      </c>
      <c r="J103" s="53">
        <v>213.94639120604387</v>
      </c>
      <c r="K103" s="152">
        <v>226.762111257713</v>
      </c>
      <c r="L103" s="55" t="s">
        <v>328</v>
      </c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  <c r="BT103" s="234"/>
    </row>
    <row r="104" spans="1:73" s="190" customFormat="1" ht="12" x14ac:dyDescent="0.2">
      <c r="A104" s="186" t="s">
        <v>170</v>
      </c>
      <c r="B104" s="223"/>
      <c r="C104" s="223"/>
      <c r="D104" s="223"/>
      <c r="E104" s="223"/>
      <c r="F104" s="223"/>
      <c r="G104" s="224"/>
      <c r="H104" s="224"/>
      <c r="I104" s="224"/>
      <c r="J104" s="224"/>
      <c r="K104" s="224"/>
      <c r="L104" s="225" t="s">
        <v>222</v>
      </c>
    </row>
    <row r="105" spans="1:73" s="190" customFormat="1" ht="12" x14ac:dyDescent="0.2">
      <c r="A105" s="191" t="s">
        <v>213</v>
      </c>
      <c r="B105" s="187"/>
      <c r="C105" s="187"/>
      <c r="D105" s="187"/>
      <c r="E105" s="187"/>
      <c r="F105" s="187"/>
      <c r="G105" s="188"/>
      <c r="H105" s="188"/>
      <c r="I105" s="188"/>
      <c r="J105" s="188"/>
      <c r="K105" s="188"/>
      <c r="L105" s="225" t="s">
        <v>237</v>
      </c>
    </row>
    <row r="106" spans="1:73" s="190" customFormat="1" ht="12" x14ac:dyDescent="0.2">
      <c r="A106" s="191" t="s">
        <v>188</v>
      </c>
      <c r="B106" s="187"/>
      <c r="C106" s="187"/>
      <c r="D106" s="187"/>
      <c r="E106" s="187"/>
      <c r="F106" s="187"/>
      <c r="G106" s="188"/>
      <c r="H106" s="188"/>
      <c r="I106" s="188"/>
      <c r="J106" s="188"/>
      <c r="K106" s="188"/>
      <c r="L106" s="225" t="s">
        <v>223</v>
      </c>
    </row>
    <row r="107" spans="1:73" s="190" customFormat="1" ht="12" x14ac:dyDescent="0.2">
      <c r="A107" s="191" t="s">
        <v>337</v>
      </c>
      <c r="G107" s="189"/>
      <c r="H107" s="189"/>
      <c r="I107" s="189"/>
      <c r="J107" s="189"/>
      <c r="K107" s="189"/>
      <c r="L107" s="225" t="s">
        <v>313</v>
      </c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</row>
    <row r="108" spans="1:73" s="190" customFormat="1" ht="12" x14ac:dyDescent="0.2">
      <c r="A108" s="191" t="s">
        <v>248</v>
      </c>
      <c r="B108" s="223"/>
      <c r="C108" s="223"/>
      <c r="D108" s="223"/>
      <c r="E108" s="223"/>
      <c r="F108" s="223"/>
      <c r="G108" s="224"/>
      <c r="H108" s="224"/>
      <c r="I108" s="224"/>
      <c r="J108" s="224"/>
      <c r="K108" s="224"/>
      <c r="L108" s="230" t="s">
        <v>249</v>
      </c>
    </row>
    <row r="110" spans="1:73" x14ac:dyDescent="0.2"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</row>
    <row r="111" spans="1:73" x14ac:dyDescent="0.2"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</row>
    <row r="112" spans="1:73" x14ac:dyDescent="0.2"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</row>
    <row r="113" spans="2:11" x14ac:dyDescent="0.2"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</row>
    <row r="114" spans="2:11" x14ac:dyDescent="0.2"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</row>
    <row r="115" spans="2:11" x14ac:dyDescent="0.2"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</row>
    <row r="116" spans="2:11" x14ac:dyDescent="0.2"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</row>
    <row r="117" spans="2:11" x14ac:dyDescent="0.2"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</row>
    <row r="118" spans="2:11" x14ac:dyDescent="0.2"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</row>
    <row r="119" spans="2:11" x14ac:dyDescent="0.2"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</row>
    <row r="120" spans="2:11" x14ac:dyDescent="0.2"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2:11" x14ac:dyDescent="0.2"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  <row r="122" spans="2:11" x14ac:dyDescent="0.2"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</row>
    <row r="123" spans="2:11" x14ac:dyDescent="0.2"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</row>
    <row r="124" spans="2:11" x14ac:dyDescent="0.2">
      <c r="B124" s="241"/>
      <c r="C124" s="241"/>
      <c r="D124" s="241"/>
      <c r="E124" s="241"/>
      <c r="F124" s="241"/>
      <c r="G124" s="241"/>
      <c r="H124" s="241"/>
      <c r="I124" s="241"/>
      <c r="J124" s="241"/>
      <c r="K124" s="241"/>
    </row>
    <row r="125" spans="2:11" x14ac:dyDescent="0.2">
      <c r="B125" s="241"/>
      <c r="C125" s="241"/>
      <c r="D125" s="241"/>
      <c r="E125" s="241"/>
      <c r="F125" s="241"/>
      <c r="G125" s="241"/>
      <c r="H125" s="241"/>
      <c r="I125" s="241"/>
      <c r="J125" s="241"/>
      <c r="K125" s="241"/>
    </row>
    <row r="126" spans="2:11" x14ac:dyDescent="0.2">
      <c r="B126" s="241"/>
      <c r="C126" s="241"/>
      <c r="D126" s="241"/>
      <c r="E126" s="241"/>
      <c r="F126" s="241"/>
      <c r="G126" s="241"/>
      <c r="H126" s="241"/>
      <c r="I126" s="241"/>
      <c r="J126" s="241"/>
      <c r="K126" s="241"/>
    </row>
    <row r="127" spans="2:11" x14ac:dyDescent="0.2">
      <c r="B127" s="241"/>
      <c r="C127" s="241"/>
      <c r="D127" s="241"/>
      <c r="E127" s="241"/>
      <c r="F127" s="241"/>
      <c r="G127" s="241"/>
      <c r="H127" s="241"/>
      <c r="I127" s="241"/>
      <c r="J127" s="241"/>
      <c r="K127" s="241"/>
    </row>
    <row r="128" spans="2:11" x14ac:dyDescent="0.2">
      <c r="B128" s="241"/>
      <c r="C128" s="241"/>
      <c r="D128" s="241"/>
      <c r="E128" s="241"/>
      <c r="F128" s="241"/>
      <c r="G128" s="241"/>
      <c r="H128" s="241"/>
      <c r="I128" s="241"/>
      <c r="J128" s="241"/>
      <c r="K128" s="241"/>
    </row>
    <row r="129" spans="2:11" x14ac:dyDescent="0.2"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</row>
    <row r="130" spans="2:11" x14ac:dyDescent="0.2"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</row>
    <row r="131" spans="2:11" x14ac:dyDescent="0.2">
      <c r="B131" s="241"/>
      <c r="C131" s="241"/>
      <c r="D131" s="241"/>
      <c r="E131" s="241"/>
      <c r="F131" s="241"/>
      <c r="G131" s="241"/>
      <c r="H131" s="241"/>
      <c r="I131" s="241"/>
      <c r="J131" s="241"/>
      <c r="K131" s="241"/>
    </row>
    <row r="132" spans="2:11" x14ac:dyDescent="0.2">
      <c r="B132" s="241"/>
      <c r="C132" s="241"/>
      <c r="D132" s="241"/>
      <c r="E132" s="241"/>
      <c r="F132" s="241"/>
      <c r="G132" s="241"/>
      <c r="H132" s="241"/>
      <c r="I132" s="241"/>
      <c r="J132" s="241"/>
      <c r="K132" s="241"/>
    </row>
    <row r="133" spans="2:11" x14ac:dyDescent="0.2">
      <c r="B133" s="241"/>
      <c r="C133" s="241"/>
      <c r="D133" s="241"/>
      <c r="E133" s="241"/>
      <c r="F133" s="241"/>
      <c r="G133" s="241"/>
      <c r="H133" s="241"/>
      <c r="I133" s="241"/>
      <c r="J133" s="241"/>
      <c r="K133" s="241"/>
    </row>
    <row r="134" spans="2:11" x14ac:dyDescent="0.2"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</row>
    <row r="135" spans="2:11" x14ac:dyDescent="0.2"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</row>
    <row r="136" spans="2:11" x14ac:dyDescent="0.2"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</row>
    <row r="137" spans="2:11" x14ac:dyDescent="0.2"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</row>
    <row r="138" spans="2:11" x14ac:dyDescent="0.2"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</row>
    <row r="139" spans="2:11" x14ac:dyDescent="0.2"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</row>
    <row r="140" spans="2:11" x14ac:dyDescent="0.2"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</row>
    <row r="141" spans="2:11" x14ac:dyDescent="0.2"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</row>
    <row r="142" spans="2:11" x14ac:dyDescent="0.2"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</row>
    <row r="143" spans="2:11" x14ac:dyDescent="0.2"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</row>
    <row r="144" spans="2:11" x14ac:dyDescent="0.2"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</row>
    <row r="145" spans="2:11" x14ac:dyDescent="0.2"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</row>
    <row r="146" spans="2:11" x14ac:dyDescent="0.2"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</row>
    <row r="147" spans="2:11" x14ac:dyDescent="0.2"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</row>
    <row r="148" spans="2:11" x14ac:dyDescent="0.2"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</row>
    <row r="149" spans="2:11" x14ac:dyDescent="0.2"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</row>
    <row r="150" spans="2:11" x14ac:dyDescent="0.2"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</row>
    <row r="151" spans="2:11" x14ac:dyDescent="0.2"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</row>
    <row r="152" spans="2:11" x14ac:dyDescent="0.2"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</row>
    <row r="153" spans="2:11" x14ac:dyDescent="0.2"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</row>
    <row r="154" spans="2:1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</row>
    <row r="155" spans="2:11" x14ac:dyDescent="0.2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</row>
    <row r="156" spans="2:11" x14ac:dyDescent="0.2"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</row>
    <row r="157" spans="2:11" x14ac:dyDescent="0.2"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</row>
    <row r="158" spans="2:11" x14ac:dyDescent="0.2"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</row>
    <row r="159" spans="2:11" x14ac:dyDescent="0.2"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</row>
    <row r="160" spans="2:11" x14ac:dyDescent="0.2"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</row>
    <row r="161" spans="2:11" x14ac:dyDescent="0.2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</row>
    <row r="162" spans="2:11" x14ac:dyDescent="0.2"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</row>
    <row r="163" spans="2:11" x14ac:dyDescent="0.2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</row>
    <row r="164" spans="2:11" x14ac:dyDescent="0.2"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</row>
    <row r="165" spans="2:11" x14ac:dyDescent="0.2"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</row>
    <row r="166" spans="2:11" x14ac:dyDescent="0.2"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</row>
    <row r="167" spans="2:11" x14ac:dyDescent="0.2"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</row>
    <row r="168" spans="2:11" x14ac:dyDescent="0.2"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</row>
    <row r="169" spans="2:11" x14ac:dyDescent="0.2"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</row>
    <row r="170" spans="2:11" x14ac:dyDescent="0.2"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</row>
    <row r="171" spans="2:11" x14ac:dyDescent="0.2"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</row>
    <row r="172" spans="2:11" x14ac:dyDescent="0.2"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</row>
    <row r="173" spans="2:11" x14ac:dyDescent="0.2"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</row>
    <row r="174" spans="2:11" x14ac:dyDescent="0.2">
      <c r="B174" s="241"/>
      <c r="C174" s="241"/>
      <c r="D174" s="241"/>
      <c r="E174" s="241"/>
      <c r="F174" s="241"/>
      <c r="G174" s="241"/>
      <c r="H174" s="241"/>
      <c r="I174" s="241"/>
      <c r="J174" s="241"/>
      <c r="K174" s="241"/>
    </row>
    <row r="175" spans="2:11" x14ac:dyDescent="0.2"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</row>
    <row r="176" spans="2:11" x14ac:dyDescent="0.2"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</row>
    <row r="177" spans="2:11" x14ac:dyDescent="0.2"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</row>
    <row r="178" spans="2:11" x14ac:dyDescent="0.2">
      <c r="B178" s="241"/>
      <c r="C178" s="241"/>
      <c r="D178" s="241"/>
      <c r="E178" s="241"/>
      <c r="F178" s="241"/>
      <c r="G178" s="241"/>
      <c r="H178" s="241"/>
      <c r="I178" s="241"/>
      <c r="J178" s="241"/>
      <c r="K178" s="241"/>
    </row>
    <row r="179" spans="2:11" x14ac:dyDescent="0.2"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</row>
    <row r="180" spans="2:11" x14ac:dyDescent="0.2"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</row>
    <row r="181" spans="2:11" x14ac:dyDescent="0.2"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</row>
    <row r="182" spans="2:11" x14ac:dyDescent="0.2">
      <c r="B182" s="241"/>
      <c r="C182" s="241"/>
      <c r="D182" s="241"/>
      <c r="E182" s="241"/>
      <c r="F182" s="241"/>
      <c r="G182" s="241"/>
      <c r="H182" s="241"/>
      <c r="I182" s="241"/>
      <c r="J182" s="241"/>
      <c r="K182" s="241"/>
    </row>
    <row r="183" spans="2:11" x14ac:dyDescent="0.2">
      <c r="B183" s="241"/>
      <c r="C183" s="241"/>
      <c r="D183" s="241"/>
      <c r="E183" s="241"/>
      <c r="F183" s="241"/>
      <c r="G183" s="241"/>
      <c r="H183" s="241"/>
      <c r="I183" s="241"/>
      <c r="J183" s="241"/>
      <c r="K183" s="241"/>
    </row>
    <row r="184" spans="2:11" x14ac:dyDescent="0.2"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</row>
    <row r="185" spans="2:11" x14ac:dyDescent="0.2"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</row>
    <row r="186" spans="2:11" x14ac:dyDescent="0.2"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</row>
    <row r="187" spans="2:11" x14ac:dyDescent="0.2">
      <c r="B187" s="241"/>
      <c r="C187" s="241"/>
      <c r="D187" s="241"/>
      <c r="E187" s="241"/>
      <c r="F187" s="241"/>
      <c r="G187" s="241"/>
      <c r="H187" s="241"/>
      <c r="I187" s="241"/>
      <c r="J187" s="241"/>
      <c r="K187" s="241"/>
    </row>
    <row r="188" spans="2:11" x14ac:dyDescent="0.2"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</row>
    <row r="189" spans="2:11" x14ac:dyDescent="0.2"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</row>
    <row r="190" spans="2:11" x14ac:dyDescent="0.2"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</row>
    <row r="191" spans="2:11" x14ac:dyDescent="0.2"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</row>
    <row r="192" spans="2:11" x14ac:dyDescent="0.2"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</row>
    <row r="193" spans="2:11" x14ac:dyDescent="0.2"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</row>
    <row r="194" spans="2:11" x14ac:dyDescent="0.2"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</row>
    <row r="195" spans="2:11" x14ac:dyDescent="0.2"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</row>
    <row r="196" spans="2:11" x14ac:dyDescent="0.2"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</row>
    <row r="197" spans="2:11" x14ac:dyDescent="0.2"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</row>
    <row r="198" spans="2:11" x14ac:dyDescent="0.2"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</row>
    <row r="199" spans="2:11" x14ac:dyDescent="0.2">
      <c r="B199" s="241"/>
      <c r="C199" s="241"/>
      <c r="D199" s="241"/>
      <c r="E199" s="241"/>
      <c r="F199" s="241"/>
      <c r="G199" s="241"/>
      <c r="H199" s="241"/>
      <c r="I199" s="241"/>
      <c r="J199" s="241"/>
      <c r="K199" s="241"/>
    </row>
    <row r="200" spans="2:11" x14ac:dyDescent="0.2"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</row>
    <row r="201" spans="2:11" x14ac:dyDescent="0.2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</row>
    <row r="202" spans="2:11" x14ac:dyDescent="0.2"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</row>
    <row r="203" spans="2:11" x14ac:dyDescent="0.2">
      <c r="B203" s="241"/>
      <c r="C203" s="241"/>
      <c r="D203" s="241"/>
      <c r="E203" s="241"/>
      <c r="F203" s="241"/>
      <c r="G203" s="241"/>
      <c r="H203" s="241"/>
      <c r="I203" s="241"/>
      <c r="J203" s="241"/>
      <c r="K203" s="241"/>
    </row>
    <row r="204" spans="2:11" x14ac:dyDescent="0.2">
      <c r="B204" s="241"/>
      <c r="C204" s="241"/>
      <c r="D204" s="241"/>
      <c r="E204" s="241"/>
      <c r="F204" s="241"/>
      <c r="G204" s="241"/>
      <c r="H204" s="241"/>
      <c r="I204" s="241"/>
      <c r="J204" s="241"/>
      <c r="K204" s="241"/>
    </row>
    <row r="205" spans="2:11" x14ac:dyDescent="0.2">
      <c r="B205" s="241"/>
      <c r="C205" s="241"/>
      <c r="D205" s="241"/>
      <c r="E205" s="241"/>
      <c r="F205" s="241"/>
      <c r="G205" s="241"/>
      <c r="H205" s="241"/>
      <c r="I205" s="241"/>
      <c r="J205" s="241"/>
      <c r="K205" s="241"/>
    </row>
    <row r="206" spans="2:11" x14ac:dyDescent="0.2">
      <c r="B206" s="241"/>
      <c r="C206" s="241"/>
      <c r="D206" s="241"/>
      <c r="E206" s="241"/>
      <c r="F206" s="241"/>
      <c r="G206" s="241"/>
      <c r="H206" s="241"/>
      <c r="I206" s="241"/>
      <c r="J206" s="241"/>
      <c r="K206" s="241"/>
    </row>
  </sheetData>
  <mergeCells count="3">
    <mergeCell ref="A3:L3"/>
    <mergeCell ref="B4:F4"/>
    <mergeCell ref="G4:K4"/>
  </mergeCells>
  <conditionalFormatting sqref="B6:K103">
    <cfRule type="cellIs" dxfId="14" priority="1" operator="lessThan">
      <formula>0.05</formula>
    </cfRule>
  </conditionalFormatting>
  <printOptions horizontalCentered="1" verticalCentered="1"/>
  <pageMargins left="0.55118110236220474" right="0.55118110236220474" top="0" bottom="0" header="0.19685039370078741" footer="0.19685039370078741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E118"/>
  <sheetViews>
    <sheetView zoomScaleNormal="100" zoomScaleSheetLayoutView="100" workbookViewId="0">
      <selection activeCell="G6" sqref="G6"/>
    </sheetView>
  </sheetViews>
  <sheetFormatPr defaultColWidth="9.140625" defaultRowHeight="12.75" x14ac:dyDescent="0.2"/>
  <cols>
    <col min="1" max="1" width="32.85546875" style="116" customWidth="1"/>
    <col min="2" max="2" width="9.5703125" style="235" customWidth="1"/>
    <col min="3" max="3" width="9.42578125" style="235" customWidth="1"/>
    <col min="4" max="6" width="9.85546875" style="235" customWidth="1"/>
    <col min="7" max="11" width="9.140625" style="235"/>
    <col min="12" max="12" width="36.140625" style="240" customWidth="1"/>
    <col min="13" max="13" width="4.7109375" style="234" customWidth="1"/>
    <col min="14" max="57" width="9.140625" style="234"/>
    <col min="58" max="16384" width="9.140625" style="235"/>
  </cols>
  <sheetData>
    <row r="1" spans="1:82" s="393" customFormat="1" ht="15" x14ac:dyDescent="0.25">
      <c r="A1" s="388" t="s">
        <v>370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</row>
    <row r="2" spans="1:82" s="407" customFormat="1" ht="15" x14ac:dyDescent="0.25">
      <c r="A2" s="403" t="s">
        <v>369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</row>
    <row r="3" spans="1:82" s="407" customFormat="1" ht="15" x14ac:dyDescent="0.25">
      <c r="A3" s="411" t="s">
        <v>304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</row>
    <row r="4" spans="1:82" ht="20.2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224</v>
      </c>
      <c r="H4" s="399"/>
      <c r="I4" s="399"/>
      <c r="J4" s="399"/>
      <c r="K4" s="399"/>
      <c r="L4" s="9" t="s">
        <v>3</v>
      </c>
    </row>
    <row r="5" spans="1:82" s="101" customFormat="1" ht="15.75" customHeight="1" thickBot="1" x14ac:dyDescent="0.25">
      <c r="A5" s="192"/>
      <c r="B5" s="269">
        <v>2011</v>
      </c>
      <c r="C5" s="255">
        <v>2012</v>
      </c>
      <c r="D5" s="255">
        <v>2013</v>
      </c>
      <c r="E5" s="255">
        <v>2014</v>
      </c>
      <c r="F5" s="265">
        <v>2015</v>
      </c>
      <c r="G5" s="269">
        <v>2011</v>
      </c>
      <c r="H5" s="255">
        <v>2012</v>
      </c>
      <c r="I5" s="255">
        <v>2013</v>
      </c>
      <c r="J5" s="255">
        <v>2014</v>
      </c>
      <c r="K5" s="265">
        <v>2015</v>
      </c>
      <c r="L5" s="193" t="s">
        <v>4</v>
      </c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</row>
    <row r="6" spans="1:82" s="101" customFormat="1" ht="19.5" customHeight="1" thickBot="1" x14ac:dyDescent="0.25">
      <c r="A6" s="194" t="s">
        <v>5</v>
      </c>
      <c r="B6" s="15">
        <v>131588.28483300001</v>
      </c>
      <c r="C6" s="15">
        <v>155594.74491000001</v>
      </c>
      <c r="D6" s="15">
        <v>168152.74352399999</v>
      </c>
      <c r="E6" s="15">
        <v>173834.97291000004</v>
      </c>
      <c r="F6" s="130">
        <v>174782.54584537001</v>
      </c>
      <c r="G6" s="15">
        <v>364702.95873000001</v>
      </c>
      <c r="H6" s="15">
        <v>388404.32166000002</v>
      </c>
      <c r="I6" s="15">
        <v>375871.136505</v>
      </c>
      <c r="J6" s="15">
        <v>342436.81374000001</v>
      </c>
      <c r="K6" s="130">
        <v>203651.93666986117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</row>
    <row r="7" spans="1:82" ht="19.5" customHeight="1" x14ac:dyDescent="0.2">
      <c r="A7" s="17" t="s">
        <v>7</v>
      </c>
      <c r="B7" s="18">
        <v>65235.215430000004</v>
      </c>
      <c r="C7" s="18">
        <v>77246.832240000003</v>
      </c>
      <c r="D7" s="18">
        <v>82523.303153999994</v>
      </c>
      <c r="E7" s="18">
        <v>85500.802080000009</v>
      </c>
      <c r="F7" s="131">
        <v>84728.925499740013</v>
      </c>
      <c r="G7" s="19">
        <v>150150.14352000001</v>
      </c>
      <c r="H7" s="19">
        <v>164600.72415000002</v>
      </c>
      <c r="I7" s="19">
        <v>154658.32665599999</v>
      </c>
      <c r="J7" s="18">
        <v>134986.75398000001</v>
      </c>
      <c r="K7" s="131">
        <v>8368.0091135999992</v>
      </c>
      <c r="L7" s="37" t="s">
        <v>8</v>
      </c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</row>
    <row r="8" spans="1:82" ht="20.100000000000001" customHeight="1" x14ac:dyDescent="0.2">
      <c r="A8" s="86" t="s">
        <v>9</v>
      </c>
      <c r="B8" s="22">
        <v>66347.202663000004</v>
      </c>
      <c r="C8" s="22">
        <v>78344.712630000009</v>
      </c>
      <c r="D8" s="22">
        <v>85628.640369000001</v>
      </c>
      <c r="E8" s="22">
        <v>88332.03747000001</v>
      </c>
      <c r="F8" s="132">
        <v>90052.171992390009</v>
      </c>
      <c r="G8" s="22">
        <v>214528.81491000002</v>
      </c>
      <c r="H8" s="22">
        <v>223802.53083</v>
      </c>
      <c r="I8" s="22">
        <v>221212.54318199999</v>
      </c>
      <c r="J8" s="22">
        <v>207448.99308000001</v>
      </c>
      <c r="K8" s="132">
        <v>42296.282372399997</v>
      </c>
      <c r="L8" s="196" t="s">
        <v>10</v>
      </c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</row>
    <row r="9" spans="1:82" ht="23.25" customHeight="1" x14ac:dyDescent="0.2">
      <c r="A9" s="86" t="s">
        <v>298</v>
      </c>
      <c r="B9" s="22" t="s">
        <v>293</v>
      </c>
      <c r="C9" s="22" t="s">
        <v>293</v>
      </c>
      <c r="D9" s="22" t="s">
        <v>293</v>
      </c>
      <c r="E9" s="22" t="s">
        <v>293</v>
      </c>
      <c r="F9" s="132" t="s">
        <v>293</v>
      </c>
      <c r="G9" s="22">
        <v>284979.29553</v>
      </c>
      <c r="H9" s="22">
        <v>305240.61546</v>
      </c>
      <c r="I9" s="22">
        <v>293994.500826</v>
      </c>
      <c r="J9" s="22">
        <v>250392.30399801003</v>
      </c>
      <c r="K9" s="132">
        <v>152986.31758706117</v>
      </c>
      <c r="L9" s="196" t="s">
        <v>258</v>
      </c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</row>
    <row r="10" spans="1:82" ht="20.100000000000001" customHeight="1" thickBot="1" x14ac:dyDescent="0.25">
      <c r="A10" s="197" t="s">
        <v>179</v>
      </c>
      <c r="B10" s="18">
        <v>5.8667400000000001</v>
      </c>
      <c r="C10" s="18">
        <v>3.2000400000000004</v>
      </c>
      <c r="D10" s="18">
        <v>0.80000099999999996</v>
      </c>
      <c r="E10" s="18">
        <v>2.1333600000000001</v>
      </c>
      <c r="F10" s="131">
        <v>1.4483532400000001</v>
      </c>
      <c r="G10" s="18">
        <v>24.000300000000003</v>
      </c>
      <c r="H10" s="18">
        <v>1.0666800000000001</v>
      </c>
      <c r="I10" s="18">
        <v>0.26666699999999999</v>
      </c>
      <c r="J10" s="18">
        <v>1.0666800000000001</v>
      </c>
      <c r="K10" s="131">
        <v>1.3275967999999998</v>
      </c>
      <c r="L10" s="198" t="s">
        <v>190</v>
      </c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</row>
    <row r="11" spans="1:82" s="101" customFormat="1" ht="13.5" thickBot="1" x14ac:dyDescent="0.25">
      <c r="A11" s="192" t="s">
        <v>11</v>
      </c>
      <c r="B11" s="27">
        <v>41387.184000000001</v>
      </c>
      <c r="C11" s="27">
        <v>46268.045010000002</v>
      </c>
      <c r="D11" s="27">
        <v>50774.996801999994</v>
      </c>
      <c r="E11" s="27">
        <v>53587.603170000002</v>
      </c>
      <c r="F11" s="133">
        <v>51514.838857850002</v>
      </c>
      <c r="G11" s="27">
        <v>44086.951080000006</v>
      </c>
      <c r="H11" s="27">
        <v>47463.25995</v>
      </c>
      <c r="I11" s="27">
        <v>43914.188225999998</v>
      </c>
      <c r="J11" s="27">
        <v>41940.790919999999</v>
      </c>
      <c r="K11" s="133">
        <v>5559.1637928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</row>
    <row r="12" spans="1:82" ht="18" customHeight="1" thickBot="1" x14ac:dyDescent="0.25">
      <c r="A12" s="200" t="s">
        <v>265</v>
      </c>
      <c r="B12" s="30">
        <v>35996.716619999999</v>
      </c>
      <c r="C12" s="30">
        <v>40254.369839999999</v>
      </c>
      <c r="D12" s="30">
        <v>44912.856140999997</v>
      </c>
      <c r="E12" s="30">
        <v>47128.32243</v>
      </c>
      <c r="F12" s="64">
        <v>45513.10131048</v>
      </c>
      <c r="G12" s="31">
        <v>43493.343660000006</v>
      </c>
      <c r="H12" s="31">
        <v>46534.71501</v>
      </c>
      <c r="I12" s="31">
        <v>42965.920374000001</v>
      </c>
      <c r="J12" s="31">
        <v>41120.78067</v>
      </c>
      <c r="K12" s="134">
        <v>5021.0994283999999</v>
      </c>
      <c r="L12" s="201" t="s">
        <v>270</v>
      </c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</row>
    <row r="13" spans="1:82" ht="15.75" customHeight="1" x14ac:dyDescent="0.2">
      <c r="A13" s="33" t="s">
        <v>13</v>
      </c>
      <c r="B13" s="22">
        <v>35215.373520000001</v>
      </c>
      <c r="C13" s="22">
        <v>38953.55358</v>
      </c>
      <c r="D13" s="22">
        <v>42138.186005999996</v>
      </c>
      <c r="E13" s="19">
        <v>45350.166870000001</v>
      </c>
      <c r="F13" s="150">
        <v>44626.422285350003</v>
      </c>
      <c r="G13" s="34">
        <v>43646.94558</v>
      </c>
      <c r="H13" s="34">
        <v>46989.920700000002</v>
      </c>
      <c r="I13" s="34">
        <v>43503.787712999998</v>
      </c>
      <c r="J13" s="34">
        <v>41659.987410000002</v>
      </c>
      <c r="K13" s="135">
        <v>5395.3912807999995</v>
      </c>
      <c r="L13" s="35" t="s">
        <v>14</v>
      </c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</row>
    <row r="14" spans="1:82" ht="15.75" customHeight="1" x14ac:dyDescent="0.2">
      <c r="A14" s="202" t="s">
        <v>15</v>
      </c>
      <c r="B14" s="18">
        <v>32274.536760000003</v>
      </c>
      <c r="C14" s="18">
        <v>36000.18333</v>
      </c>
      <c r="D14" s="18">
        <v>39070.715505</v>
      </c>
      <c r="E14" s="18">
        <v>42154.660260000004</v>
      </c>
      <c r="F14" s="131">
        <v>40906.130067870006</v>
      </c>
      <c r="G14" s="18">
        <v>43093.605330000006</v>
      </c>
      <c r="H14" s="18">
        <v>46144.043460000001</v>
      </c>
      <c r="I14" s="18">
        <v>42810.720179999997</v>
      </c>
      <c r="J14" s="18">
        <v>41001.579180000001</v>
      </c>
      <c r="K14" s="131">
        <v>4898.0888871999996</v>
      </c>
      <c r="L14" s="37" t="s">
        <v>16</v>
      </c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</row>
    <row r="15" spans="1:82" x14ac:dyDescent="0.2">
      <c r="A15" s="41" t="s">
        <v>17</v>
      </c>
      <c r="B15" s="39">
        <v>1280.0160000000001</v>
      </c>
      <c r="C15" s="39">
        <v>1250.4156300000002</v>
      </c>
      <c r="D15" s="39">
        <v>1413.868434</v>
      </c>
      <c r="E15" s="39">
        <v>1614.68685</v>
      </c>
      <c r="F15" s="136">
        <v>1667.447353</v>
      </c>
      <c r="G15" s="39" t="s">
        <v>293</v>
      </c>
      <c r="H15" s="7">
        <v>4.8000600000000002</v>
      </c>
      <c r="I15" s="39">
        <v>4.5333389999999998</v>
      </c>
      <c r="J15" s="39">
        <v>16.0002</v>
      </c>
      <c r="K15" s="136">
        <v>10.655458399999999</v>
      </c>
      <c r="L15" s="42" t="s">
        <v>18</v>
      </c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</row>
    <row r="16" spans="1:82" x14ac:dyDescent="0.2">
      <c r="A16" s="41" t="s">
        <v>19</v>
      </c>
      <c r="B16" s="39">
        <v>1340.8167600000002</v>
      </c>
      <c r="C16" s="39">
        <v>1477.6184700000001</v>
      </c>
      <c r="D16" s="39">
        <v>1537.8685889999999</v>
      </c>
      <c r="E16" s="39">
        <v>1554.6861000000001</v>
      </c>
      <c r="F16" s="136">
        <v>1711.29045713</v>
      </c>
      <c r="G16" s="39">
        <v>4881.3943500000005</v>
      </c>
      <c r="H16" s="39">
        <v>5278.19931</v>
      </c>
      <c r="I16" s="39">
        <v>5424.0067799999997</v>
      </c>
      <c r="J16" s="39">
        <v>6411.2801400000008</v>
      </c>
      <c r="K16" s="136">
        <v>1513.1583343999998</v>
      </c>
      <c r="L16" s="42" t="s">
        <v>20</v>
      </c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</row>
    <row r="17" spans="1:82" x14ac:dyDescent="0.2">
      <c r="A17" s="41" t="s">
        <v>21</v>
      </c>
      <c r="B17" s="39">
        <v>630.40788000000009</v>
      </c>
      <c r="C17" s="39">
        <v>696.27537000000007</v>
      </c>
      <c r="D17" s="39">
        <v>665.60083199999997</v>
      </c>
      <c r="E17" s="39">
        <v>765.3429000000001</v>
      </c>
      <c r="F17" s="136">
        <v>840.27355251000006</v>
      </c>
      <c r="G17" s="39" t="s">
        <v>293</v>
      </c>
      <c r="H17" s="39">
        <v>2.93337</v>
      </c>
      <c r="I17" s="39">
        <v>40.000050000000002</v>
      </c>
      <c r="J17" s="39">
        <v>29.600370000000002</v>
      </c>
      <c r="K17" s="136">
        <v>3.2029339999999999</v>
      </c>
      <c r="L17" s="42" t="s">
        <v>22</v>
      </c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</row>
    <row r="18" spans="1:82" x14ac:dyDescent="0.2">
      <c r="A18" s="41" t="s">
        <v>23</v>
      </c>
      <c r="B18" s="39">
        <v>610.94096999999999</v>
      </c>
      <c r="C18" s="39">
        <v>671.4750600000001</v>
      </c>
      <c r="D18" s="39">
        <v>690.13419599999997</v>
      </c>
      <c r="E18" s="39">
        <v>915.47811000000002</v>
      </c>
      <c r="F18" s="136">
        <v>774.39189136000005</v>
      </c>
      <c r="G18" s="39" t="s">
        <v>293</v>
      </c>
      <c r="H18" s="39">
        <v>4.5333900000000007</v>
      </c>
      <c r="I18" s="39">
        <v>5.8666739999999997</v>
      </c>
      <c r="J18" s="39">
        <v>21.866940000000003</v>
      </c>
      <c r="K18" s="136">
        <v>11.1170224</v>
      </c>
      <c r="L18" s="42" t="s">
        <v>24</v>
      </c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</row>
    <row r="19" spans="1:82" x14ac:dyDescent="0.2">
      <c r="A19" s="41" t="s">
        <v>25</v>
      </c>
      <c r="B19" s="39">
        <v>4847.5272600000008</v>
      </c>
      <c r="C19" s="39">
        <v>4960.8620100000007</v>
      </c>
      <c r="D19" s="39">
        <v>5243.4732210000002</v>
      </c>
      <c r="E19" s="39">
        <v>5901.9404400000003</v>
      </c>
      <c r="F19" s="136">
        <v>5459.9672495200002</v>
      </c>
      <c r="G19" s="39">
        <v>6581.1489300000003</v>
      </c>
      <c r="H19" s="39">
        <v>6933.95334</v>
      </c>
      <c r="I19" s="39">
        <v>8584.2773969999998</v>
      </c>
      <c r="J19" s="39">
        <v>8443.3055400000012</v>
      </c>
      <c r="K19" s="136">
        <v>393.3960664</v>
      </c>
      <c r="L19" s="42" t="s">
        <v>26</v>
      </c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</row>
    <row r="20" spans="1:82" x14ac:dyDescent="0.2">
      <c r="A20" s="41" t="s">
        <v>27</v>
      </c>
      <c r="B20" s="39">
        <v>9057.1798800000015</v>
      </c>
      <c r="C20" s="39">
        <v>11031.337890000001</v>
      </c>
      <c r="D20" s="39">
        <v>11949.881604</v>
      </c>
      <c r="E20" s="39">
        <v>12558.29031</v>
      </c>
      <c r="F20" s="136">
        <v>12305.056233450001</v>
      </c>
      <c r="G20" s="39">
        <v>416.0052</v>
      </c>
      <c r="H20" s="39">
        <v>367.47126000000003</v>
      </c>
      <c r="I20" s="39">
        <v>418.66719000000001</v>
      </c>
      <c r="J20" s="39">
        <v>273.60342000000003</v>
      </c>
      <c r="K20" s="136">
        <v>249.98679759999999</v>
      </c>
      <c r="L20" s="42" t="s">
        <v>320</v>
      </c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</row>
    <row r="21" spans="1:82" x14ac:dyDescent="0.2">
      <c r="A21" s="41" t="s">
        <v>28</v>
      </c>
      <c r="B21" s="39">
        <v>160.26867000000001</v>
      </c>
      <c r="C21" s="39">
        <v>335.47086000000002</v>
      </c>
      <c r="D21" s="39">
        <v>643.46747099999993</v>
      </c>
      <c r="E21" s="39">
        <v>850.41063000000008</v>
      </c>
      <c r="F21" s="136">
        <v>275.29438126000002</v>
      </c>
      <c r="G21" s="39">
        <v>2281.3618500000002</v>
      </c>
      <c r="H21" s="39">
        <v>3288.3077700000003</v>
      </c>
      <c r="I21" s="39">
        <v>1490.935197</v>
      </c>
      <c r="J21" s="39">
        <v>1666.9541700000002</v>
      </c>
      <c r="K21" s="136">
        <v>134.65662799999998</v>
      </c>
      <c r="L21" s="42" t="s">
        <v>29</v>
      </c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</row>
    <row r="22" spans="1:82" x14ac:dyDescent="0.2">
      <c r="A22" s="41" t="s">
        <v>30</v>
      </c>
      <c r="B22" s="39">
        <v>940.54509000000007</v>
      </c>
      <c r="C22" s="39">
        <v>1140.0142500000002</v>
      </c>
      <c r="D22" s="39">
        <v>1274.6682599999999</v>
      </c>
      <c r="E22" s="39">
        <v>1407.7509300000002</v>
      </c>
      <c r="F22" s="136">
        <v>1469.28018324</v>
      </c>
      <c r="G22" s="39" t="s">
        <v>293</v>
      </c>
      <c r="H22" s="39">
        <v>8.8001100000000001</v>
      </c>
      <c r="I22" s="39">
        <v>4.2666719999999998</v>
      </c>
      <c r="J22" s="39">
        <v>5.6000700000000005</v>
      </c>
      <c r="K22" s="136">
        <v>5.0339823999999993</v>
      </c>
      <c r="L22" s="42" t="s">
        <v>31</v>
      </c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</row>
    <row r="23" spans="1:82" x14ac:dyDescent="0.2">
      <c r="A23" s="41" t="s">
        <v>32</v>
      </c>
      <c r="B23" s="39">
        <v>4610.7243000000008</v>
      </c>
      <c r="C23" s="39">
        <v>4662.4582800000007</v>
      </c>
      <c r="D23" s="39">
        <v>5433.0734579999998</v>
      </c>
      <c r="E23" s="39">
        <v>5847.8064300000005</v>
      </c>
      <c r="F23" s="136">
        <v>5292.4959361300007</v>
      </c>
      <c r="G23" s="39">
        <v>10296.39537</v>
      </c>
      <c r="H23" s="39">
        <v>10487.064420000001</v>
      </c>
      <c r="I23" s="39">
        <v>9097.3447049999995</v>
      </c>
      <c r="J23" s="39">
        <v>6816.0852000000004</v>
      </c>
      <c r="K23" s="136">
        <v>761.32927439999992</v>
      </c>
      <c r="L23" s="42" t="s">
        <v>321</v>
      </c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</row>
    <row r="24" spans="1:82" x14ac:dyDescent="0.2">
      <c r="A24" s="41" t="s">
        <v>33</v>
      </c>
      <c r="B24" s="39">
        <v>65.067480000000003</v>
      </c>
      <c r="C24" s="39">
        <v>70.13421000000001</v>
      </c>
      <c r="D24" s="39">
        <v>55.200068999999999</v>
      </c>
      <c r="E24" s="39">
        <v>48.800610000000006</v>
      </c>
      <c r="F24" s="136">
        <v>50.826845720000001</v>
      </c>
      <c r="G24" s="39" t="s">
        <v>293</v>
      </c>
      <c r="H24" s="39">
        <v>0.80001000000000011</v>
      </c>
      <c r="I24" s="39">
        <v>0.80000099999999996</v>
      </c>
      <c r="J24" s="39">
        <v>0.53334000000000004</v>
      </c>
      <c r="K24" s="136">
        <v>0.74170399999999992</v>
      </c>
      <c r="L24" s="42" t="s">
        <v>34</v>
      </c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</row>
    <row r="25" spans="1:82" x14ac:dyDescent="0.2">
      <c r="A25" s="41" t="s">
        <v>35</v>
      </c>
      <c r="B25" s="39">
        <v>1475.7517800000001</v>
      </c>
      <c r="C25" s="39">
        <v>1673.0875800000001</v>
      </c>
      <c r="D25" s="39">
        <v>1805.602257</v>
      </c>
      <c r="E25" s="39">
        <v>1890.4236300000002</v>
      </c>
      <c r="F25" s="136">
        <v>1765.44040367</v>
      </c>
      <c r="G25" s="39">
        <v>8444.6388900000002</v>
      </c>
      <c r="H25" s="39">
        <v>8879.5776600000008</v>
      </c>
      <c r="I25" s="39">
        <v>6163.4743709999993</v>
      </c>
      <c r="J25" s="39">
        <v>6400.0800000000008</v>
      </c>
      <c r="K25" s="136">
        <v>411.81727239999998</v>
      </c>
      <c r="L25" s="42" t="s">
        <v>36</v>
      </c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</row>
    <row r="26" spans="1:82" x14ac:dyDescent="0.2">
      <c r="A26" s="41" t="s">
        <v>37</v>
      </c>
      <c r="B26" s="39">
        <v>166.40208000000001</v>
      </c>
      <c r="C26" s="39">
        <v>202.93587000000002</v>
      </c>
      <c r="D26" s="39">
        <v>235.20029399999999</v>
      </c>
      <c r="E26" s="39">
        <v>206.40258</v>
      </c>
      <c r="F26" s="136">
        <v>257.52777254</v>
      </c>
      <c r="G26" s="39">
        <v>1160.8145100000002</v>
      </c>
      <c r="H26" s="39">
        <v>964.27872000000002</v>
      </c>
      <c r="I26" s="39">
        <v>802.93433699999991</v>
      </c>
      <c r="J26" s="39">
        <v>1057.34655</v>
      </c>
      <c r="K26" s="136">
        <v>39.261754399999994</v>
      </c>
      <c r="L26" s="42" t="s">
        <v>38</v>
      </c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</row>
    <row r="27" spans="1:82" x14ac:dyDescent="0.2">
      <c r="A27" s="41" t="s">
        <v>39</v>
      </c>
      <c r="B27" s="39">
        <v>1508.0188500000002</v>
      </c>
      <c r="C27" s="39">
        <v>1862.4232800000002</v>
      </c>
      <c r="D27" s="39">
        <v>2100.5359589999998</v>
      </c>
      <c r="E27" s="39">
        <v>2276.2951200000002</v>
      </c>
      <c r="F27" s="136">
        <v>2558.01088927</v>
      </c>
      <c r="G27" s="39">
        <v>7405.4259000000002</v>
      </c>
      <c r="H27" s="39">
        <v>7769.1637800000008</v>
      </c>
      <c r="I27" s="39">
        <v>7555.7427779999998</v>
      </c>
      <c r="J27" s="39">
        <v>7189.9565400000001</v>
      </c>
      <c r="K27" s="136">
        <v>634.434392</v>
      </c>
      <c r="L27" s="42" t="s">
        <v>196</v>
      </c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</row>
    <row r="28" spans="1:82" x14ac:dyDescent="0.2">
      <c r="A28" s="41" t="s">
        <v>40</v>
      </c>
      <c r="B28" s="39">
        <v>1764.02205</v>
      </c>
      <c r="C28" s="39">
        <v>1773.8888400000001</v>
      </c>
      <c r="D28" s="39">
        <v>1744.00218</v>
      </c>
      <c r="E28" s="39">
        <v>1710.6880500000002</v>
      </c>
      <c r="F28" s="136">
        <v>1462.6251762100001</v>
      </c>
      <c r="G28" s="39">
        <v>98.401230000000012</v>
      </c>
      <c r="H28" s="39">
        <v>113.60142</v>
      </c>
      <c r="I28" s="39">
        <v>102.400128</v>
      </c>
      <c r="J28" s="39">
        <v>124.53489</v>
      </c>
      <c r="K28" s="136">
        <v>83.356324000000001</v>
      </c>
      <c r="L28" s="42" t="s">
        <v>41</v>
      </c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</row>
    <row r="29" spans="1:82" ht="25.5" x14ac:dyDescent="0.2">
      <c r="A29" s="203" t="s">
        <v>229</v>
      </c>
      <c r="B29" s="39">
        <v>3816.8477100000005</v>
      </c>
      <c r="C29" s="39">
        <v>4191.7857300000005</v>
      </c>
      <c r="D29" s="39">
        <v>4278.1386809999995</v>
      </c>
      <c r="E29" s="39">
        <v>4605.6575700000003</v>
      </c>
      <c r="F29" s="136">
        <v>5016.2017428600002</v>
      </c>
      <c r="G29" s="39">
        <v>1528.0191000000002</v>
      </c>
      <c r="H29" s="39">
        <v>2040.5588400000001</v>
      </c>
      <c r="I29" s="39">
        <v>3115.4705609999996</v>
      </c>
      <c r="J29" s="39">
        <v>2544.8318100000001</v>
      </c>
      <c r="K29" s="136">
        <v>645.94094239999993</v>
      </c>
      <c r="L29" s="204" t="s">
        <v>228</v>
      </c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</row>
    <row r="30" spans="1:82" x14ac:dyDescent="0.2">
      <c r="A30" s="197" t="s">
        <v>43</v>
      </c>
      <c r="B30" s="18">
        <v>2940.8367600000001</v>
      </c>
      <c r="C30" s="18">
        <v>2953.3702500000004</v>
      </c>
      <c r="D30" s="18">
        <v>3067.4705009999998</v>
      </c>
      <c r="E30" s="18">
        <v>3195.5066100000004</v>
      </c>
      <c r="F30" s="131">
        <v>3720.2922174800001</v>
      </c>
      <c r="G30" s="18">
        <v>553.34025000000008</v>
      </c>
      <c r="H30" s="18">
        <v>845.87724000000003</v>
      </c>
      <c r="I30" s="18">
        <v>693.06753299999991</v>
      </c>
      <c r="J30" s="18">
        <v>658.40823</v>
      </c>
      <c r="K30" s="131">
        <v>497.30239359999996</v>
      </c>
      <c r="L30" s="198" t="s">
        <v>44</v>
      </c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</row>
    <row r="31" spans="1:82" x14ac:dyDescent="0.2">
      <c r="A31" s="41" t="s">
        <v>65</v>
      </c>
      <c r="B31" s="39">
        <v>214.66935000000001</v>
      </c>
      <c r="C31" s="39">
        <v>178.93557000000001</v>
      </c>
      <c r="D31" s="39">
        <v>200.800251</v>
      </c>
      <c r="E31" s="39">
        <v>179.20224000000002</v>
      </c>
      <c r="F31" s="136">
        <v>193.69269749</v>
      </c>
      <c r="G31" s="39" t="s">
        <v>293</v>
      </c>
      <c r="H31" s="39">
        <v>14.66685</v>
      </c>
      <c r="I31" s="39">
        <v>11.466680999999999</v>
      </c>
      <c r="J31" s="39">
        <v>40.000500000000002</v>
      </c>
      <c r="K31" s="136">
        <v>5.9616459999999991</v>
      </c>
      <c r="L31" s="42" t="s">
        <v>66</v>
      </c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</row>
    <row r="32" spans="1:82" x14ac:dyDescent="0.2">
      <c r="A32" s="41" t="s">
        <v>45</v>
      </c>
      <c r="B32" s="47">
        <v>16.80021</v>
      </c>
      <c r="C32" s="47">
        <v>18.400230000000001</v>
      </c>
      <c r="D32" s="47">
        <v>27.200033999999999</v>
      </c>
      <c r="E32" s="47">
        <v>25.866990000000001</v>
      </c>
      <c r="F32" s="137">
        <v>30.903983770000004</v>
      </c>
      <c r="G32" s="47" t="s">
        <v>293</v>
      </c>
      <c r="H32" s="47">
        <v>6.9334200000000008</v>
      </c>
      <c r="I32" s="47">
        <v>8.5333439999999996</v>
      </c>
      <c r="J32" s="47">
        <v>7.7334300000000002</v>
      </c>
      <c r="K32" s="137">
        <v>6.5248607999999999</v>
      </c>
      <c r="L32" s="42" t="s">
        <v>46</v>
      </c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</row>
    <row r="33" spans="1:82" x14ac:dyDescent="0.2">
      <c r="A33" s="41" t="s">
        <v>47</v>
      </c>
      <c r="B33" s="39">
        <v>345.07098000000002</v>
      </c>
      <c r="C33" s="39">
        <v>386.93817000000001</v>
      </c>
      <c r="D33" s="39">
        <v>482.13393599999995</v>
      </c>
      <c r="E33" s="39">
        <v>601.87419</v>
      </c>
      <c r="F33" s="136">
        <v>729.10203497000009</v>
      </c>
      <c r="G33" s="39" t="s">
        <v>293</v>
      </c>
      <c r="H33" s="39">
        <v>1.0666800000000001</v>
      </c>
      <c r="I33" s="39">
        <v>0.80000099999999996</v>
      </c>
      <c r="J33" s="39">
        <v>3.4667100000000004</v>
      </c>
      <c r="K33" s="136">
        <v>9.7771527999999996</v>
      </c>
      <c r="L33" s="42" t="s">
        <v>48</v>
      </c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</row>
    <row r="34" spans="1:82" x14ac:dyDescent="0.2">
      <c r="A34" s="41" t="s">
        <v>49</v>
      </c>
      <c r="B34" s="39">
        <v>1027.2128400000001</v>
      </c>
      <c r="C34" s="39">
        <v>750.94272000000001</v>
      </c>
      <c r="D34" s="39">
        <v>470.13392099999999</v>
      </c>
      <c r="E34" s="39">
        <v>377.87139000000002</v>
      </c>
      <c r="F34" s="136">
        <v>466.65791968000002</v>
      </c>
      <c r="G34" s="39" t="s">
        <v>293</v>
      </c>
      <c r="H34" s="39">
        <v>3.7333800000000004</v>
      </c>
      <c r="I34" s="39">
        <v>11.466680999999999</v>
      </c>
      <c r="J34" s="39">
        <v>2.4000300000000001</v>
      </c>
      <c r="K34" s="136">
        <v>1.7069863999999999</v>
      </c>
      <c r="L34" s="42" t="s">
        <v>50</v>
      </c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</row>
    <row r="35" spans="1:82" x14ac:dyDescent="0.2">
      <c r="A35" s="41" t="s">
        <v>51</v>
      </c>
      <c r="B35" s="39">
        <v>456.00570000000005</v>
      </c>
      <c r="C35" s="39">
        <v>652.80816000000004</v>
      </c>
      <c r="D35" s="39">
        <v>741.60092699999996</v>
      </c>
      <c r="E35" s="39">
        <v>1054.41318</v>
      </c>
      <c r="F35" s="136">
        <v>1007.5807654500001</v>
      </c>
      <c r="G35" s="39">
        <v>310.13721000000004</v>
      </c>
      <c r="H35" s="39">
        <v>452.80566000000005</v>
      </c>
      <c r="I35" s="39">
        <v>381.06714299999999</v>
      </c>
      <c r="J35" s="39">
        <v>367.20459000000005</v>
      </c>
      <c r="K35" s="136">
        <v>314.41392839999997</v>
      </c>
      <c r="L35" s="42" t="s">
        <v>52</v>
      </c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</row>
    <row r="36" spans="1:82" x14ac:dyDescent="0.2">
      <c r="A36" s="41" t="s">
        <v>69</v>
      </c>
      <c r="B36" s="39">
        <v>511.20639000000006</v>
      </c>
      <c r="C36" s="39">
        <v>448.27227000000005</v>
      </c>
      <c r="D36" s="39">
        <v>513.60064199999999</v>
      </c>
      <c r="E36" s="39">
        <v>426.40533000000005</v>
      </c>
      <c r="F36" s="136">
        <v>543.68747140000005</v>
      </c>
      <c r="G36" s="39" t="s">
        <v>293</v>
      </c>
      <c r="H36" s="39">
        <v>20.800260000000002</v>
      </c>
      <c r="I36" s="39">
        <v>4.8000059999999998</v>
      </c>
      <c r="J36" s="39">
        <v>13.866840000000002</v>
      </c>
      <c r="K36" s="136">
        <v>6.8775703999999998</v>
      </c>
      <c r="L36" s="42" t="s">
        <v>70</v>
      </c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</row>
    <row r="37" spans="1:82" x14ac:dyDescent="0.2">
      <c r="A37" s="41" t="s">
        <v>53</v>
      </c>
      <c r="B37" s="39">
        <v>99.734580000000008</v>
      </c>
      <c r="C37" s="39">
        <v>118.66815000000001</v>
      </c>
      <c r="D37" s="39">
        <v>124.53348899999999</v>
      </c>
      <c r="E37" s="39">
        <v>168.26877000000002</v>
      </c>
      <c r="F37" s="136">
        <v>175.38442387000001</v>
      </c>
      <c r="G37" s="39" t="s">
        <v>293</v>
      </c>
      <c r="H37" s="39" t="s">
        <v>293</v>
      </c>
      <c r="I37" s="39">
        <v>2.1333359999999999</v>
      </c>
      <c r="J37" s="39">
        <v>1.6000200000000002</v>
      </c>
      <c r="K37" s="136">
        <v>4.6772707999999996</v>
      </c>
      <c r="L37" s="42" t="s">
        <v>54</v>
      </c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</row>
    <row r="38" spans="1:82" x14ac:dyDescent="0.2">
      <c r="A38" s="41" t="s">
        <v>55</v>
      </c>
      <c r="B38" s="39">
        <v>270.13670999999999</v>
      </c>
      <c r="C38" s="39">
        <v>398.40498000000002</v>
      </c>
      <c r="D38" s="39">
        <v>507.46730099999996</v>
      </c>
      <c r="E38" s="39">
        <v>361.60452000000004</v>
      </c>
      <c r="F38" s="136">
        <v>573.2829208500001</v>
      </c>
      <c r="G38" s="39">
        <v>243.20304000000002</v>
      </c>
      <c r="H38" s="39">
        <v>345.87099000000001</v>
      </c>
      <c r="I38" s="39">
        <v>272.800341</v>
      </c>
      <c r="J38" s="39">
        <v>222.13611</v>
      </c>
      <c r="K38" s="136">
        <v>147.362978</v>
      </c>
      <c r="L38" s="48" t="s">
        <v>56</v>
      </c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</row>
    <row r="39" spans="1:82" s="101" customFormat="1" ht="25.5" x14ac:dyDescent="0.2">
      <c r="A39" s="205" t="s">
        <v>57</v>
      </c>
      <c r="B39" s="22">
        <v>3382.7089500000002</v>
      </c>
      <c r="C39" s="22">
        <v>3853.3815000000004</v>
      </c>
      <c r="D39" s="22">
        <v>5435.2067939999997</v>
      </c>
      <c r="E39" s="22">
        <v>4962.1953600000006</v>
      </c>
      <c r="F39" s="132">
        <v>4315.6358422399999</v>
      </c>
      <c r="G39" s="22">
        <v>308.00385</v>
      </c>
      <c r="H39" s="22">
        <v>288.80360999999999</v>
      </c>
      <c r="I39" s="22">
        <v>132.00016499999998</v>
      </c>
      <c r="J39" s="22">
        <v>94.934520000000006</v>
      </c>
      <c r="K39" s="132">
        <v>122.61861199999998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</row>
    <row r="40" spans="1:82" x14ac:dyDescent="0.2">
      <c r="A40" s="41" t="s">
        <v>59</v>
      </c>
      <c r="B40" s="39">
        <v>105.86799000000001</v>
      </c>
      <c r="C40" s="39">
        <v>215.46936000000002</v>
      </c>
      <c r="D40" s="39">
        <v>163.73353799999998</v>
      </c>
      <c r="E40" s="39">
        <v>169.06878</v>
      </c>
      <c r="F40" s="136">
        <v>224.85337172000001</v>
      </c>
      <c r="G40" s="39">
        <v>46.13391</v>
      </c>
      <c r="H40" s="39">
        <v>8.8001100000000001</v>
      </c>
      <c r="I40" s="39">
        <v>6.1333409999999997</v>
      </c>
      <c r="J40" s="39">
        <v>5.0667300000000006</v>
      </c>
      <c r="K40" s="136">
        <v>7.769749599999999</v>
      </c>
      <c r="L40" s="42" t="s">
        <v>60</v>
      </c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</row>
    <row r="41" spans="1:82" x14ac:dyDescent="0.2">
      <c r="A41" s="41" t="s">
        <v>61</v>
      </c>
      <c r="B41" s="39">
        <v>3270.4408800000001</v>
      </c>
      <c r="C41" s="39">
        <v>3632.0454000000004</v>
      </c>
      <c r="D41" s="39">
        <v>5264.0065799999993</v>
      </c>
      <c r="E41" s="39">
        <v>4787.5265100000006</v>
      </c>
      <c r="F41" s="136">
        <v>4086.7901600600003</v>
      </c>
      <c r="G41" s="39">
        <v>261.86994000000004</v>
      </c>
      <c r="H41" s="39">
        <v>279.20349000000004</v>
      </c>
      <c r="I41" s="39">
        <v>124.53348899999999</v>
      </c>
      <c r="J41" s="39">
        <v>88.534440000000004</v>
      </c>
      <c r="K41" s="136">
        <v>113.07757719999999</v>
      </c>
      <c r="L41" s="42" t="s">
        <v>62</v>
      </c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</row>
    <row r="42" spans="1:82" x14ac:dyDescent="0.2">
      <c r="A42" s="41" t="s">
        <v>55</v>
      </c>
      <c r="B42" s="51">
        <v>6.4000800000000009</v>
      </c>
      <c r="C42" s="51">
        <v>5.8667400000000001</v>
      </c>
      <c r="D42" s="51">
        <v>7.4666759999999996</v>
      </c>
      <c r="E42" s="39">
        <v>5.6000700000000005</v>
      </c>
      <c r="F42" s="136">
        <v>3.9923104600000001</v>
      </c>
      <c r="G42" s="39" t="s">
        <v>293</v>
      </c>
      <c r="H42" s="39">
        <v>0.80001000000000011</v>
      </c>
      <c r="I42" s="39">
        <v>1.3333349999999999</v>
      </c>
      <c r="J42" s="39">
        <v>1.33335</v>
      </c>
      <c r="K42" s="136">
        <v>1.7712851999999999</v>
      </c>
      <c r="L42" s="48" t="s">
        <v>56</v>
      </c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</row>
    <row r="43" spans="1:82" s="101" customFormat="1" ht="13.5" thickBot="1" x14ac:dyDescent="0.25">
      <c r="A43" s="52" t="s">
        <v>333</v>
      </c>
      <c r="B43" s="54">
        <v>339.47091</v>
      </c>
      <c r="C43" s="54">
        <v>400.80501000000004</v>
      </c>
      <c r="D43" s="54">
        <v>406.93384199999997</v>
      </c>
      <c r="E43" s="54">
        <v>11.466810000000001</v>
      </c>
      <c r="F43" s="138">
        <v>291.33540037</v>
      </c>
      <c r="G43" s="54">
        <v>91.734480000000005</v>
      </c>
      <c r="H43" s="54">
        <v>101.86794</v>
      </c>
      <c r="I43" s="54">
        <v>23.200029000000001</v>
      </c>
      <c r="J43" s="54">
        <v>24.266970000000001</v>
      </c>
      <c r="K43" s="138">
        <v>0.39192919999999998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</row>
    <row r="44" spans="1:82" s="101" customFormat="1" ht="20.25" customHeight="1" thickBot="1" x14ac:dyDescent="0.25">
      <c r="A44" s="206" t="s">
        <v>266</v>
      </c>
      <c r="B44" s="57">
        <v>5390.46738</v>
      </c>
      <c r="C44" s="57">
        <v>6013.6751700000004</v>
      </c>
      <c r="D44" s="57">
        <v>5862.1406609999995</v>
      </c>
      <c r="E44" s="57">
        <v>6459.2807400000002</v>
      </c>
      <c r="F44" s="139">
        <v>6001.7375473700004</v>
      </c>
      <c r="G44" s="57">
        <v>593.60742000000005</v>
      </c>
      <c r="H44" s="57">
        <v>928.54494000000011</v>
      </c>
      <c r="I44" s="57">
        <v>948.26785199999995</v>
      </c>
      <c r="J44" s="57">
        <v>820.01025000000004</v>
      </c>
      <c r="K44" s="139">
        <v>538.06436439999993</v>
      </c>
      <c r="L44" s="207" t="s">
        <v>271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</row>
    <row r="45" spans="1:82" x14ac:dyDescent="0.2">
      <c r="A45" s="41" t="s">
        <v>243</v>
      </c>
      <c r="B45" s="39">
        <v>49.867290000000004</v>
      </c>
      <c r="C45" s="39">
        <v>10.933470000000002</v>
      </c>
      <c r="D45" s="39">
        <v>10.133346</v>
      </c>
      <c r="E45" s="39">
        <v>16.80021</v>
      </c>
      <c r="F45" s="136">
        <v>24.731138550000001</v>
      </c>
      <c r="G45" s="39" t="s">
        <v>293</v>
      </c>
      <c r="H45" s="39" t="s">
        <v>293</v>
      </c>
      <c r="I45" s="39" t="s">
        <v>293</v>
      </c>
      <c r="J45" s="39">
        <v>0.26667000000000002</v>
      </c>
      <c r="K45" s="136">
        <v>0.48290799999999995</v>
      </c>
      <c r="L45" s="42" t="s">
        <v>263</v>
      </c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</row>
    <row r="46" spans="1:82" x14ac:dyDescent="0.2">
      <c r="A46" s="41" t="s">
        <v>71</v>
      </c>
      <c r="B46" s="39">
        <v>1221.88194</v>
      </c>
      <c r="C46" s="39">
        <v>1465.3516500000001</v>
      </c>
      <c r="D46" s="39">
        <v>1692.8021159999998</v>
      </c>
      <c r="E46" s="39">
        <v>1895.22369</v>
      </c>
      <c r="F46" s="136">
        <v>1236.9016718600001</v>
      </c>
      <c r="G46" s="39">
        <v>40.26717</v>
      </c>
      <c r="H46" s="39">
        <v>46.400580000000005</v>
      </c>
      <c r="I46" s="39">
        <v>38.133381</v>
      </c>
      <c r="J46" s="39">
        <v>46.13391</v>
      </c>
      <c r="K46" s="136">
        <v>18.768045999999998</v>
      </c>
      <c r="L46" s="42" t="s">
        <v>72</v>
      </c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</row>
    <row r="47" spans="1:82" x14ac:dyDescent="0.2">
      <c r="A47" s="41" t="s">
        <v>73</v>
      </c>
      <c r="B47" s="39">
        <v>1131.74748</v>
      </c>
      <c r="C47" s="39">
        <v>1539.2192400000001</v>
      </c>
      <c r="D47" s="39">
        <v>998.93458199999998</v>
      </c>
      <c r="E47" s="39">
        <v>1232.8154100000002</v>
      </c>
      <c r="F47" s="136">
        <v>927.8287472400001</v>
      </c>
      <c r="G47" s="39" t="s">
        <v>293</v>
      </c>
      <c r="H47" s="39">
        <v>34.933770000000003</v>
      </c>
      <c r="I47" s="39">
        <v>211.733598</v>
      </c>
      <c r="J47" s="39">
        <v>45.600570000000005</v>
      </c>
      <c r="K47" s="136">
        <v>15.921023199999999</v>
      </c>
      <c r="L47" s="42" t="s">
        <v>74</v>
      </c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</row>
    <row r="48" spans="1:82" s="101" customFormat="1" ht="13.5" thickBot="1" x14ac:dyDescent="0.25">
      <c r="A48" s="59" t="s">
        <v>334</v>
      </c>
      <c r="B48" s="60">
        <v>46.13391</v>
      </c>
      <c r="C48" s="60">
        <v>44.800560000000004</v>
      </c>
      <c r="D48" s="60">
        <v>92.800116000000003</v>
      </c>
      <c r="E48" s="60">
        <v>118.93482</v>
      </c>
      <c r="F48" s="140">
        <v>91.983772240000008</v>
      </c>
      <c r="G48" s="60" t="s">
        <v>293</v>
      </c>
      <c r="H48" s="60">
        <v>1.33335</v>
      </c>
      <c r="I48" s="60">
        <v>5.3333399999999997</v>
      </c>
      <c r="J48" s="60">
        <v>69.60087</v>
      </c>
      <c r="K48" s="140">
        <v>5.5899935999999997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</row>
    <row r="49" spans="1:82" ht="13.5" thickBot="1" x14ac:dyDescent="0.25">
      <c r="A49" s="194" t="s">
        <v>76</v>
      </c>
      <c r="B49" s="27">
        <v>23928.832440000002</v>
      </c>
      <c r="C49" s="27">
        <v>28843.293870000001</v>
      </c>
      <c r="D49" s="27">
        <v>31707.772967999997</v>
      </c>
      <c r="E49" s="27">
        <v>30399.046650000004</v>
      </c>
      <c r="F49" s="133">
        <v>31028.795370310003</v>
      </c>
      <c r="G49" s="27">
        <v>57189.248190000006</v>
      </c>
      <c r="H49" s="27">
        <v>61953.307740000004</v>
      </c>
      <c r="I49" s="27">
        <v>59775.274718999994</v>
      </c>
      <c r="J49" s="27">
        <v>49444.084710000003</v>
      </c>
      <c r="K49" s="133">
        <v>2674.7310972</v>
      </c>
      <c r="L49" s="208" t="s">
        <v>77</v>
      </c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</row>
    <row r="50" spans="1:82" s="101" customFormat="1" ht="20.25" customHeight="1" thickBot="1" x14ac:dyDescent="0.25">
      <c r="A50" s="209" t="s">
        <v>7</v>
      </c>
      <c r="B50" s="30">
        <v>18135.960030000002</v>
      </c>
      <c r="C50" s="30">
        <v>23292.02448</v>
      </c>
      <c r="D50" s="30">
        <v>24502.697294999998</v>
      </c>
      <c r="E50" s="30">
        <v>24310.970550000002</v>
      </c>
      <c r="F50" s="64">
        <v>25615.756046550003</v>
      </c>
      <c r="G50" s="30">
        <v>52492.389480000005</v>
      </c>
      <c r="H50" s="30">
        <v>58159.926990000007</v>
      </c>
      <c r="I50" s="30">
        <v>55672.869590999995</v>
      </c>
      <c r="J50" s="30">
        <v>45534.169170000001</v>
      </c>
      <c r="K50" s="64">
        <v>1829.5935395999998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</row>
    <row r="51" spans="1:82" x14ac:dyDescent="0.2">
      <c r="A51" s="41" t="s">
        <v>78</v>
      </c>
      <c r="B51" s="39">
        <v>1617.62022</v>
      </c>
      <c r="C51" s="39">
        <v>2286.4285800000002</v>
      </c>
      <c r="D51" s="39">
        <v>1735.7355029999999</v>
      </c>
      <c r="E51" s="39">
        <v>1716.0214500000002</v>
      </c>
      <c r="F51" s="136">
        <v>1686.9214068900001</v>
      </c>
      <c r="G51" s="39">
        <v>2485.8977400000003</v>
      </c>
      <c r="H51" s="39">
        <v>2602.1658600000001</v>
      </c>
      <c r="I51" s="39">
        <v>2590.136571</v>
      </c>
      <c r="J51" s="39">
        <v>2210.9609700000001</v>
      </c>
      <c r="K51" s="136">
        <v>67.731982399999993</v>
      </c>
      <c r="L51" s="42" t="s">
        <v>79</v>
      </c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</row>
    <row r="52" spans="1:82" ht="13.5" thickBot="1" x14ac:dyDescent="0.25">
      <c r="A52" s="41" t="s">
        <v>80</v>
      </c>
      <c r="B52" s="39">
        <v>16518.339810000001</v>
      </c>
      <c r="C52" s="39">
        <v>21005.5959</v>
      </c>
      <c r="D52" s="39">
        <v>22766.961791999998</v>
      </c>
      <c r="E52" s="39">
        <v>22594.949100000002</v>
      </c>
      <c r="F52" s="136">
        <v>23928.834639660003</v>
      </c>
      <c r="G52" s="39">
        <v>50006.491740000005</v>
      </c>
      <c r="H52" s="39">
        <v>55557.761130000006</v>
      </c>
      <c r="I52" s="39">
        <v>53082.73302</v>
      </c>
      <c r="J52" s="39">
        <v>43323.208200000001</v>
      </c>
      <c r="K52" s="136">
        <v>1761.8615571999999</v>
      </c>
      <c r="L52" s="42" t="s">
        <v>232</v>
      </c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</row>
    <row r="53" spans="1:82" s="101" customFormat="1" ht="20.25" customHeight="1" thickBot="1" x14ac:dyDescent="0.25">
      <c r="A53" s="211" t="s">
        <v>81</v>
      </c>
      <c r="B53" s="30">
        <v>5792.8724099999999</v>
      </c>
      <c r="C53" s="30">
        <v>5551.2693900000004</v>
      </c>
      <c r="D53" s="30">
        <v>7205.0756729999994</v>
      </c>
      <c r="E53" s="30">
        <v>6088.0761000000002</v>
      </c>
      <c r="F53" s="64">
        <v>5413.0393237600001</v>
      </c>
      <c r="G53" s="30">
        <v>4696.8587100000004</v>
      </c>
      <c r="H53" s="30">
        <v>3793.3807500000003</v>
      </c>
      <c r="I53" s="30">
        <v>4102.4051279999994</v>
      </c>
      <c r="J53" s="30">
        <v>3909.9155400000004</v>
      </c>
      <c r="K53" s="64">
        <v>845.13755759999992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</row>
    <row r="54" spans="1:82" ht="25.5" x14ac:dyDescent="0.2">
      <c r="A54" s="205" t="s">
        <v>83</v>
      </c>
      <c r="B54" s="67">
        <v>5620.3369200000006</v>
      </c>
      <c r="C54" s="67">
        <v>5391.00072</v>
      </c>
      <c r="D54" s="67">
        <v>6941.6086769999993</v>
      </c>
      <c r="E54" s="67">
        <v>5923.0073700000003</v>
      </c>
      <c r="F54" s="141">
        <v>5223.3477421200005</v>
      </c>
      <c r="G54" s="67">
        <v>4288.3202700000002</v>
      </c>
      <c r="H54" s="67">
        <v>3759.2469900000001</v>
      </c>
      <c r="I54" s="67">
        <v>4020.805026</v>
      </c>
      <c r="J54" s="67">
        <v>3770.4471300000005</v>
      </c>
      <c r="K54" s="141">
        <v>770.53627559999995</v>
      </c>
      <c r="L54" s="87" t="s">
        <v>322</v>
      </c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</row>
    <row r="55" spans="1:82" x14ac:dyDescent="0.2">
      <c r="A55" s="41" t="s">
        <v>85</v>
      </c>
      <c r="B55" s="39">
        <v>711.74223000000006</v>
      </c>
      <c r="C55" s="39">
        <v>921.61152000000004</v>
      </c>
      <c r="D55" s="39">
        <v>1617.3353549999999</v>
      </c>
      <c r="E55" s="39">
        <v>1114.9472700000001</v>
      </c>
      <c r="F55" s="136">
        <v>563.45503829000006</v>
      </c>
      <c r="G55" s="39" t="s">
        <v>293</v>
      </c>
      <c r="H55" s="39">
        <v>9.0667800000000014</v>
      </c>
      <c r="I55" s="39">
        <v>6.9333419999999997</v>
      </c>
      <c r="J55" s="39">
        <v>66.400829999999999</v>
      </c>
      <c r="K55" s="136">
        <v>78.9832052</v>
      </c>
      <c r="L55" s="42" t="s">
        <v>86</v>
      </c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</row>
    <row r="56" spans="1:82" x14ac:dyDescent="0.2">
      <c r="A56" s="41" t="s">
        <v>87</v>
      </c>
      <c r="B56" s="39">
        <v>0.53334000000000004</v>
      </c>
      <c r="C56" s="39">
        <v>0.53334000000000004</v>
      </c>
      <c r="D56" s="39">
        <v>0.53333399999999997</v>
      </c>
      <c r="E56" s="39">
        <v>0.26667000000000002</v>
      </c>
      <c r="F56" s="136">
        <v>0.48643109000000001</v>
      </c>
      <c r="G56" s="39" t="s">
        <v>293</v>
      </c>
      <c r="H56" s="39" t="s">
        <v>293</v>
      </c>
      <c r="I56" s="39" t="s">
        <v>293</v>
      </c>
      <c r="J56" s="39" t="s">
        <v>293</v>
      </c>
      <c r="K56" s="136">
        <v>9.658159999999999E-2</v>
      </c>
      <c r="L56" s="42" t="s">
        <v>88</v>
      </c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</row>
    <row r="57" spans="1:82" x14ac:dyDescent="0.2">
      <c r="A57" s="41" t="s">
        <v>89</v>
      </c>
      <c r="B57" s="39">
        <v>3792.5807400000003</v>
      </c>
      <c r="C57" s="39">
        <v>3149.3727000000003</v>
      </c>
      <c r="D57" s="39">
        <v>3333.3374999999996</v>
      </c>
      <c r="E57" s="39">
        <v>2993.37075</v>
      </c>
      <c r="F57" s="136">
        <v>3172.2199286900004</v>
      </c>
      <c r="G57" s="39">
        <v>3398.9758200000001</v>
      </c>
      <c r="H57" s="39">
        <v>2929.9032900000002</v>
      </c>
      <c r="I57" s="39">
        <v>3378.6708899999999</v>
      </c>
      <c r="J57" s="39">
        <v>3040.038</v>
      </c>
      <c r="K57" s="136">
        <v>335.50873719999998</v>
      </c>
      <c r="L57" s="42" t="s">
        <v>90</v>
      </c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</row>
    <row r="58" spans="1:82" ht="15.75" customHeight="1" x14ac:dyDescent="0.2">
      <c r="A58" s="41" t="s">
        <v>91</v>
      </c>
      <c r="B58" s="39">
        <v>297.87039000000004</v>
      </c>
      <c r="C58" s="39">
        <v>245.86974000000001</v>
      </c>
      <c r="D58" s="39">
        <v>216.26693699999998</v>
      </c>
      <c r="E58" s="39">
        <v>142.13511</v>
      </c>
      <c r="F58" s="136">
        <v>176.53312702000002</v>
      </c>
      <c r="G58" s="39">
        <v>44.53389</v>
      </c>
      <c r="H58" s="39">
        <v>42.133860000000006</v>
      </c>
      <c r="I58" s="39">
        <v>38.400047999999998</v>
      </c>
      <c r="J58" s="39">
        <v>54.934020000000004</v>
      </c>
      <c r="K58" s="136">
        <v>76.768498399999999</v>
      </c>
      <c r="L58" s="233" t="s">
        <v>175</v>
      </c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  <c r="BT58" s="234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</row>
    <row r="59" spans="1:82" x14ac:dyDescent="0.2">
      <c r="A59" s="41" t="s">
        <v>93</v>
      </c>
      <c r="B59" s="39">
        <v>18.133560000000003</v>
      </c>
      <c r="C59" s="39">
        <v>26.133660000000003</v>
      </c>
      <c r="D59" s="39">
        <v>36.000045</v>
      </c>
      <c r="E59" s="39">
        <v>47.733930000000001</v>
      </c>
      <c r="F59" s="136">
        <v>79.957744140000003</v>
      </c>
      <c r="G59" s="39">
        <v>31.467060000000004</v>
      </c>
      <c r="H59" s="39">
        <v>17.60022</v>
      </c>
      <c r="I59" s="39">
        <v>37.066713</v>
      </c>
      <c r="J59" s="39">
        <v>36.000450000000001</v>
      </c>
      <c r="K59" s="136">
        <v>30.808729999999997</v>
      </c>
      <c r="L59" s="42" t="s">
        <v>323</v>
      </c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</row>
    <row r="60" spans="1:82" x14ac:dyDescent="0.2">
      <c r="A60" s="41" t="s">
        <v>95</v>
      </c>
      <c r="B60" s="39">
        <v>702.94212000000005</v>
      </c>
      <c r="C60" s="39">
        <v>1006.67925</v>
      </c>
      <c r="D60" s="39">
        <v>1641.602052</v>
      </c>
      <c r="E60" s="39">
        <v>1580.2864200000001</v>
      </c>
      <c r="F60" s="136">
        <v>1170.67980246</v>
      </c>
      <c r="G60" s="39">
        <v>744.8093100000001</v>
      </c>
      <c r="H60" s="39">
        <v>573.07383000000004</v>
      </c>
      <c r="I60" s="39">
        <v>321.33373499999999</v>
      </c>
      <c r="J60" s="39">
        <v>335.73753000000005</v>
      </c>
      <c r="K60" s="136">
        <v>16.260126</v>
      </c>
      <c r="L60" s="42" t="s">
        <v>96</v>
      </c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</row>
    <row r="61" spans="1:82" x14ac:dyDescent="0.2">
      <c r="A61" s="41" t="s">
        <v>55</v>
      </c>
      <c r="B61" s="51">
        <v>96.534540000000007</v>
      </c>
      <c r="C61" s="51">
        <v>40.800510000000003</v>
      </c>
      <c r="D61" s="51">
        <v>96.533453999999992</v>
      </c>
      <c r="E61" s="51">
        <v>44.267220000000002</v>
      </c>
      <c r="F61" s="159">
        <v>60.015670430000007</v>
      </c>
      <c r="G61" s="39">
        <v>68.534190000000009</v>
      </c>
      <c r="H61" s="39">
        <v>187.46901000000003</v>
      </c>
      <c r="I61" s="39">
        <v>238.40029799999999</v>
      </c>
      <c r="J61" s="39">
        <v>237.33630000000002</v>
      </c>
      <c r="K61" s="136">
        <v>232.11039719999999</v>
      </c>
      <c r="L61" s="42" t="s">
        <v>56</v>
      </c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</row>
    <row r="62" spans="1:82" ht="13.5" thickBot="1" x14ac:dyDescent="0.25">
      <c r="A62" s="86" t="s">
        <v>324</v>
      </c>
      <c r="B62" s="39">
        <v>172.53549000000001</v>
      </c>
      <c r="C62" s="39">
        <v>160.26867000000001</v>
      </c>
      <c r="D62" s="39">
        <v>263.46699599999999</v>
      </c>
      <c r="E62" s="39">
        <v>165.06873000000002</v>
      </c>
      <c r="F62" s="136">
        <v>189.69158164000001</v>
      </c>
      <c r="G62" s="68">
        <v>408.53844000000004</v>
      </c>
      <c r="H62" s="68">
        <v>34.133760000000002</v>
      </c>
      <c r="I62" s="68">
        <v>81.600101999999993</v>
      </c>
      <c r="J62" s="68">
        <v>139.46841000000001</v>
      </c>
      <c r="K62" s="142">
        <v>74.601281999999998</v>
      </c>
      <c r="L62" s="87" t="s">
        <v>98</v>
      </c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</row>
    <row r="63" spans="1:82" ht="13.5" thickBot="1" x14ac:dyDescent="0.25">
      <c r="A63" s="194" t="s">
        <v>99</v>
      </c>
      <c r="B63" s="15">
        <v>2358.4294800000002</v>
      </c>
      <c r="C63" s="15">
        <v>2877.9026400000002</v>
      </c>
      <c r="D63" s="15">
        <v>2922.4036529999998</v>
      </c>
      <c r="E63" s="15">
        <v>3031.2378900000003</v>
      </c>
      <c r="F63" s="130">
        <v>2432.94499997</v>
      </c>
      <c r="G63" s="15">
        <v>1064.81331</v>
      </c>
      <c r="H63" s="15">
        <v>1264.5491400000001</v>
      </c>
      <c r="I63" s="15">
        <v>811.20101399999999</v>
      </c>
      <c r="J63" s="15">
        <v>750.14271000000008</v>
      </c>
      <c r="K63" s="130">
        <v>459.37410559999995</v>
      </c>
      <c r="L63" s="208" t="s">
        <v>100</v>
      </c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</row>
    <row r="64" spans="1:82" ht="20.25" customHeight="1" thickBot="1" x14ac:dyDescent="0.25">
      <c r="A64" s="209" t="s">
        <v>7</v>
      </c>
      <c r="B64" s="30">
        <v>2354.9627700000001</v>
      </c>
      <c r="C64" s="30">
        <v>2823.76863</v>
      </c>
      <c r="D64" s="30">
        <v>2922.4036529999998</v>
      </c>
      <c r="E64" s="30">
        <v>3029.3712</v>
      </c>
      <c r="F64" s="64">
        <v>2431.0531752700003</v>
      </c>
      <c r="G64" s="30">
        <v>1062.41328</v>
      </c>
      <c r="H64" s="30">
        <v>1250.4156300000002</v>
      </c>
      <c r="I64" s="30">
        <v>810.66768000000002</v>
      </c>
      <c r="J64" s="30">
        <v>728.54244000000006</v>
      </c>
      <c r="K64" s="64">
        <v>458.93201799999997</v>
      </c>
      <c r="L64" s="210" t="s">
        <v>101</v>
      </c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</row>
    <row r="65" spans="1:82" x14ac:dyDescent="0.2">
      <c r="A65" s="41" t="s">
        <v>102</v>
      </c>
      <c r="B65" s="39">
        <v>1751.22189</v>
      </c>
      <c r="C65" s="39">
        <v>2186.42733</v>
      </c>
      <c r="D65" s="39">
        <v>2387.202984</v>
      </c>
      <c r="E65" s="39">
        <v>2318.4289800000001</v>
      </c>
      <c r="F65" s="136">
        <v>1910.2202270300002</v>
      </c>
      <c r="G65" s="39">
        <v>402.67170000000004</v>
      </c>
      <c r="H65" s="39">
        <v>430.93872000000005</v>
      </c>
      <c r="I65" s="39">
        <v>327.20040899999998</v>
      </c>
      <c r="J65" s="39">
        <v>481.07268000000005</v>
      </c>
      <c r="K65" s="136">
        <v>347.67881919999996</v>
      </c>
      <c r="L65" s="42" t="s">
        <v>325</v>
      </c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</row>
    <row r="66" spans="1:82" ht="13.5" thickBot="1" x14ac:dyDescent="0.25">
      <c r="A66" s="41" t="s">
        <v>104</v>
      </c>
      <c r="B66" s="39">
        <v>603.74088000000006</v>
      </c>
      <c r="C66" s="39">
        <v>637.34130000000005</v>
      </c>
      <c r="D66" s="39">
        <v>535.20066899999995</v>
      </c>
      <c r="E66" s="39">
        <v>710.94222000000002</v>
      </c>
      <c r="F66" s="136">
        <v>520.83294824000006</v>
      </c>
      <c r="G66" s="39">
        <v>659.74158</v>
      </c>
      <c r="H66" s="39">
        <v>819.47691000000009</v>
      </c>
      <c r="I66" s="39">
        <v>483.46727099999998</v>
      </c>
      <c r="J66" s="39">
        <v>247.46976000000001</v>
      </c>
      <c r="K66" s="136">
        <v>111.25319879999999</v>
      </c>
      <c r="L66" s="42" t="s">
        <v>105</v>
      </c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</row>
    <row r="67" spans="1:82" ht="20.25" customHeight="1" thickBot="1" x14ac:dyDescent="0.25">
      <c r="A67" s="211" t="s">
        <v>81</v>
      </c>
      <c r="B67" s="30">
        <v>3.4667100000000004</v>
      </c>
      <c r="C67" s="30">
        <v>54.134010000000004</v>
      </c>
      <c r="D67" s="30" t="s">
        <v>293</v>
      </c>
      <c r="E67" s="30">
        <v>1.8666900000000002</v>
      </c>
      <c r="F67" s="64">
        <v>1.8918247000000001</v>
      </c>
      <c r="G67" s="30">
        <v>2.4000300000000001</v>
      </c>
      <c r="H67" s="30">
        <v>14.133510000000001</v>
      </c>
      <c r="I67" s="30">
        <v>0.53333399999999997</v>
      </c>
      <c r="J67" s="30">
        <v>21.600270000000002</v>
      </c>
      <c r="K67" s="64">
        <v>0.44208759999999997</v>
      </c>
      <c r="L67" s="212" t="s">
        <v>106</v>
      </c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</row>
    <row r="68" spans="1:82" ht="13.5" thickBot="1" x14ac:dyDescent="0.25">
      <c r="A68" s="213" t="s">
        <v>107</v>
      </c>
      <c r="B68" s="15">
        <v>62040.748833000005</v>
      </c>
      <c r="C68" s="15">
        <v>75578.544720000005</v>
      </c>
      <c r="D68" s="15">
        <v>80415.033851999993</v>
      </c>
      <c r="E68" s="15">
        <v>83593.311570000005</v>
      </c>
      <c r="F68" s="130">
        <v>87014.082168100009</v>
      </c>
      <c r="G68" s="15">
        <v>253564.23618000001</v>
      </c>
      <c r="H68" s="15">
        <v>266113.72638000001</v>
      </c>
      <c r="I68" s="15">
        <v>260133.12516599998</v>
      </c>
      <c r="J68" s="15">
        <v>240141.66840000002</v>
      </c>
      <c r="K68" s="130">
        <v>39690.576170399996</v>
      </c>
      <c r="L68" s="214" t="s">
        <v>108</v>
      </c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234"/>
      <c r="CD68" s="234"/>
    </row>
    <row r="69" spans="1:82" ht="20.25" customHeight="1" thickBot="1" x14ac:dyDescent="0.25">
      <c r="A69" s="209" t="s">
        <v>225</v>
      </c>
      <c r="B69" s="30">
        <v>8284.1035499999998</v>
      </c>
      <c r="C69" s="30">
        <v>10397.19663</v>
      </c>
      <c r="D69" s="30">
        <v>9374.1450509999995</v>
      </c>
      <c r="E69" s="30">
        <v>9948.3910200000009</v>
      </c>
      <c r="F69" s="64">
        <v>9949.0287165999998</v>
      </c>
      <c r="G69" s="30">
        <v>48221.402760000004</v>
      </c>
      <c r="H69" s="30">
        <v>51254.240670000007</v>
      </c>
      <c r="I69" s="30">
        <v>47953.393274999995</v>
      </c>
      <c r="J69" s="30">
        <v>41819.45607</v>
      </c>
      <c r="K69" s="64">
        <v>633.34718199999998</v>
      </c>
      <c r="L69" s="212" t="s">
        <v>208</v>
      </c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</row>
    <row r="70" spans="1:82" ht="13.5" thickBot="1" x14ac:dyDescent="0.25">
      <c r="A70" s="215" t="s">
        <v>111</v>
      </c>
      <c r="B70" s="75">
        <v>53756.645283000005</v>
      </c>
      <c r="C70" s="75">
        <v>65181.348090000007</v>
      </c>
      <c r="D70" s="75">
        <v>71040.888800999994</v>
      </c>
      <c r="E70" s="75">
        <v>73644.92055000001</v>
      </c>
      <c r="F70" s="143">
        <v>77065.053451500004</v>
      </c>
      <c r="G70" s="75">
        <v>205342.83342000001</v>
      </c>
      <c r="H70" s="75">
        <v>214859.48571000001</v>
      </c>
      <c r="I70" s="75">
        <v>212179.731891</v>
      </c>
      <c r="J70" s="75">
        <v>198322.21233000001</v>
      </c>
      <c r="K70" s="143">
        <v>39057.228988399998</v>
      </c>
      <c r="L70" s="216" t="s">
        <v>106</v>
      </c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4"/>
      <c r="BW70" s="234"/>
      <c r="BX70" s="234"/>
      <c r="BY70" s="234"/>
      <c r="BZ70" s="234"/>
      <c r="CA70" s="234"/>
      <c r="CB70" s="234"/>
      <c r="CC70" s="234"/>
      <c r="CD70" s="234"/>
    </row>
    <row r="71" spans="1:82" ht="13.5" thickBot="1" x14ac:dyDescent="0.25">
      <c r="A71" s="194" t="s">
        <v>112</v>
      </c>
      <c r="B71" s="77">
        <v>12706.798833000001</v>
      </c>
      <c r="C71" s="77">
        <v>14789.5182</v>
      </c>
      <c r="D71" s="77">
        <v>17561.621951999998</v>
      </c>
      <c r="E71" s="77">
        <v>17515.152270000002</v>
      </c>
      <c r="F71" s="145">
        <v>18000.372879570001</v>
      </c>
      <c r="G71" s="77">
        <v>39620.49525</v>
      </c>
      <c r="H71" s="77">
        <v>40418.905230000004</v>
      </c>
      <c r="I71" s="77">
        <v>39362.71587</v>
      </c>
      <c r="J71" s="77">
        <v>40497.57288</v>
      </c>
      <c r="K71" s="145">
        <v>19121.436206799997</v>
      </c>
      <c r="L71" s="208" t="s">
        <v>302</v>
      </c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</row>
    <row r="72" spans="1:82" s="101" customFormat="1" ht="25.5" x14ac:dyDescent="0.2">
      <c r="A72" s="78" t="s">
        <v>114</v>
      </c>
      <c r="B72" s="79">
        <v>2517.3648000000003</v>
      </c>
      <c r="C72" s="79">
        <v>3678.7126500000004</v>
      </c>
      <c r="D72" s="79">
        <v>3401.0709179999999</v>
      </c>
      <c r="E72" s="79">
        <v>3079.7718300000001</v>
      </c>
      <c r="F72" s="147">
        <v>3608.3036664800002</v>
      </c>
      <c r="G72" s="79">
        <v>3657.11238</v>
      </c>
      <c r="H72" s="79">
        <v>4436.5887900000007</v>
      </c>
      <c r="I72" s="79">
        <v>4173.3385499999995</v>
      </c>
      <c r="J72" s="79">
        <v>3717.6464700000001</v>
      </c>
      <c r="K72" s="147">
        <v>1858.6403223999998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</row>
    <row r="73" spans="1:82" x14ac:dyDescent="0.2">
      <c r="A73" s="41" t="s">
        <v>116</v>
      </c>
      <c r="B73" s="47">
        <v>66.134160000000008</v>
      </c>
      <c r="C73" s="47">
        <v>99.467910000000003</v>
      </c>
      <c r="D73" s="47">
        <v>125.600157</v>
      </c>
      <c r="E73" s="47">
        <v>181.86894000000001</v>
      </c>
      <c r="F73" s="137">
        <v>207.69113295000002</v>
      </c>
      <c r="G73" s="47">
        <v>309.07053000000002</v>
      </c>
      <c r="H73" s="47">
        <v>120.00150000000001</v>
      </c>
      <c r="I73" s="47">
        <v>81.066767999999996</v>
      </c>
      <c r="J73" s="47">
        <v>102.13461000000001</v>
      </c>
      <c r="K73" s="137">
        <v>123.08871359999999</v>
      </c>
      <c r="L73" s="42" t="s">
        <v>233</v>
      </c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</row>
    <row r="74" spans="1:82" ht="13.5" thickBot="1" x14ac:dyDescent="0.25">
      <c r="A74" s="81" t="s">
        <v>118</v>
      </c>
      <c r="B74" s="82">
        <v>2451.2306400000002</v>
      </c>
      <c r="C74" s="82">
        <v>3579.2447400000001</v>
      </c>
      <c r="D74" s="82">
        <v>3275.470761</v>
      </c>
      <c r="E74" s="82">
        <v>2897.9028900000003</v>
      </c>
      <c r="F74" s="149">
        <v>3400.6125335300003</v>
      </c>
      <c r="G74" s="82">
        <v>3348.0418500000001</v>
      </c>
      <c r="H74" s="82">
        <v>4316.5872900000004</v>
      </c>
      <c r="I74" s="82">
        <v>4092.2717819999998</v>
      </c>
      <c r="J74" s="82">
        <v>3615.5118600000001</v>
      </c>
      <c r="K74" s="149">
        <v>1735.5516087999999</v>
      </c>
      <c r="L74" s="83" t="s">
        <v>119</v>
      </c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</row>
    <row r="75" spans="1:82" s="236" customFormat="1" ht="25.5" x14ac:dyDescent="0.2">
      <c r="A75" s="78" t="s">
        <v>120</v>
      </c>
      <c r="B75" s="19">
        <v>7111.8222300000007</v>
      </c>
      <c r="C75" s="19">
        <v>9627.0536700000011</v>
      </c>
      <c r="D75" s="19">
        <v>11015.213769</v>
      </c>
      <c r="E75" s="19">
        <v>11930.8158</v>
      </c>
      <c r="F75" s="150">
        <v>11747.061871110001</v>
      </c>
      <c r="G75" s="19">
        <v>33963.624540000004</v>
      </c>
      <c r="H75" s="19">
        <v>33229.748700000004</v>
      </c>
      <c r="I75" s="19">
        <v>29537.103587999998</v>
      </c>
      <c r="J75" s="19">
        <v>31161.189510000004</v>
      </c>
      <c r="K75" s="150">
        <v>5497.7656423999997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</row>
    <row r="76" spans="1:82" x14ac:dyDescent="0.2">
      <c r="A76" s="41" t="s">
        <v>122</v>
      </c>
      <c r="B76" s="47">
        <v>1441.8846900000001</v>
      </c>
      <c r="C76" s="47">
        <v>1946.9576700000002</v>
      </c>
      <c r="D76" s="47">
        <v>1977.8691389999999</v>
      </c>
      <c r="E76" s="47">
        <v>2433.63042</v>
      </c>
      <c r="F76" s="137">
        <v>2550.6890740700001</v>
      </c>
      <c r="G76" s="47">
        <v>4759.2594900000004</v>
      </c>
      <c r="H76" s="47">
        <v>5263.7991300000003</v>
      </c>
      <c r="I76" s="47">
        <v>5497.3402049999995</v>
      </c>
      <c r="J76" s="47">
        <v>5586.46983</v>
      </c>
      <c r="K76" s="137">
        <v>332.2575124</v>
      </c>
      <c r="L76" s="42" t="s">
        <v>123</v>
      </c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</row>
    <row r="77" spans="1:82" x14ac:dyDescent="0.2">
      <c r="A77" s="41" t="s">
        <v>124</v>
      </c>
      <c r="B77" s="47">
        <v>1634.4204300000001</v>
      </c>
      <c r="C77" s="47">
        <v>1557.3528000000001</v>
      </c>
      <c r="D77" s="47">
        <v>1289.068278</v>
      </c>
      <c r="E77" s="47">
        <v>1400.0175000000002</v>
      </c>
      <c r="F77" s="137">
        <v>1252.6243627800002</v>
      </c>
      <c r="G77" s="47">
        <v>2525.63157</v>
      </c>
      <c r="H77" s="47">
        <v>2487.4977600000002</v>
      </c>
      <c r="I77" s="47">
        <v>2198.1360810000001</v>
      </c>
      <c r="J77" s="47">
        <v>2877.1026300000003</v>
      </c>
      <c r="K77" s="137">
        <v>1357.4816016</v>
      </c>
      <c r="L77" s="42" t="s">
        <v>125</v>
      </c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</row>
    <row r="78" spans="1:82" x14ac:dyDescent="0.2">
      <c r="A78" s="41" t="s">
        <v>126</v>
      </c>
      <c r="B78" s="47">
        <v>259.20323999999999</v>
      </c>
      <c r="C78" s="47">
        <v>274.67009999999999</v>
      </c>
      <c r="D78" s="47">
        <v>255.46698599999999</v>
      </c>
      <c r="E78" s="47">
        <v>245.86974000000001</v>
      </c>
      <c r="F78" s="137">
        <v>294.57391608</v>
      </c>
      <c r="G78" s="47">
        <v>3483.7768800000003</v>
      </c>
      <c r="H78" s="47">
        <v>3432.0429000000004</v>
      </c>
      <c r="I78" s="47">
        <v>2618.136606</v>
      </c>
      <c r="J78" s="47">
        <v>3213.3735000000001</v>
      </c>
      <c r="K78" s="137">
        <v>41.235540799999995</v>
      </c>
      <c r="L78" s="42" t="s">
        <v>127</v>
      </c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</row>
    <row r="79" spans="1:82" x14ac:dyDescent="0.2">
      <c r="A79" s="41" t="s">
        <v>128</v>
      </c>
      <c r="B79" s="47">
        <v>668.27502000000004</v>
      </c>
      <c r="C79" s="47">
        <v>1078.4134800000002</v>
      </c>
      <c r="D79" s="47">
        <v>1637.868714</v>
      </c>
      <c r="E79" s="47">
        <v>1403.7508800000001</v>
      </c>
      <c r="F79" s="137">
        <v>780.82676364000008</v>
      </c>
      <c r="G79" s="47">
        <v>16106.33466</v>
      </c>
      <c r="H79" s="47">
        <v>14288.711940000001</v>
      </c>
      <c r="I79" s="47">
        <v>11700.281292</v>
      </c>
      <c r="J79" s="47">
        <v>12479.622660000001</v>
      </c>
      <c r="K79" s="137">
        <v>2427.8274403999999</v>
      </c>
      <c r="L79" s="42" t="s">
        <v>129</v>
      </c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</row>
    <row r="80" spans="1:82" x14ac:dyDescent="0.2">
      <c r="A80" s="41" t="s">
        <v>130</v>
      </c>
      <c r="B80" s="47">
        <v>2706.4338300000004</v>
      </c>
      <c r="C80" s="47">
        <v>3388.5756900000001</v>
      </c>
      <c r="D80" s="47">
        <v>3602.1378359999999</v>
      </c>
      <c r="E80" s="47">
        <v>3708.57969</v>
      </c>
      <c r="F80" s="137">
        <v>3751.4643654000001</v>
      </c>
      <c r="G80" s="47">
        <v>6571.0154700000003</v>
      </c>
      <c r="H80" s="47">
        <v>7232.8904100000009</v>
      </c>
      <c r="I80" s="47">
        <v>6807.4751759999999</v>
      </c>
      <c r="J80" s="47">
        <v>6075.2759400000004</v>
      </c>
      <c r="K80" s="137">
        <v>565.37641359999998</v>
      </c>
      <c r="L80" s="42" t="s">
        <v>131</v>
      </c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</row>
    <row r="81" spans="1:82" x14ac:dyDescent="0.2">
      <c r="A81" s="41" t="s">
        <v>55</v>
      </c>
      <c r="B81" s="47">
        <v>401.60502000000002</v>
      </c>
      <c r="C81" s="47">
        <v>1381.08393</v>
      </c>
      <c r="D81" s="47">
        <v>2252.8028159999999</v>
      </c>
      <c r="E81" s="47">
        <v>2738.9675700000003</v>
      </c>
      <c r="F81" s="137">
        <v>3116.8833891400004</v>
      </c>
      <c r="G81" s="47">
        <v>517.60647000000006</v>
      </c>
      <c r="H81" s="47">
        <v>524.80655999999999</v>
      </c>
      <c r="I81" s="47">
        <v>715.73422799999992</v>
      </c>
      <c r="J81" s="47">
        <v>929.34495000000004</v>
      </c>
      <c r="K81" s="137">
        <v>773.5871335999999</v>
      </c>
      <c r="L81" s="42" t="s">
        <v>56</v>
      </c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</row>
    <row r="82" spans="1:82" s="236" customFormat="1" x14ac:dyDescent="0.2">
      <c r="A82" s="86" t="s">
        <v>132</v>
      </c>
      <c r="B82" s="22">
        <v>31420.659420000004</v>
      </c>
      <c r="C82" s="22">
        <v>37086.063570000006</v>
      </c>
      <c r="D82" s="22">
        <v>39062.982162</v>
      </c>
      <c r="E82" s="22">
        <v>41119.180650000002</v>
      </c>
      <c r="F82" s="132">
        <v>43709.315034340005</v>
      </c>
      <c r="G82" s="22">
        <v>128101.60125000001</v>
      </c>
      <c r="H82" s="22">
        <v>136774.24299</v>
      </c>
      <c r="I82" s="22">
        <v>139106.573883</v>
      </c>
      <c r="J82" s="22">
        <v>122945.80347000001</v>
      </c>
      <c r="K82" s="132">
        <v>12579.386816799999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</row>
    <row r="83" spans="1:82" x14ac:dyDescent="0.2">
      <c r="A83" s="41" t="s">
        <v>134</v>
      </c>
      <c r="B83" s="47">
        <v>0.26667000000000002</v>
      </c>
      <c r="C83" s="47" t="s">
        <v>293</v>
      </c>
      <c r="D83" s="47">
        <v>0.53333399999999997</v>
      </c>
      <c r="E83" s="47">
        <v>0.26667000000000002</v>
      </c>
      <c r="F83" s="137">
        <v>0.75112645</v>
      </c>
      <c r="G83" s="47" t="s">
        <v>293</v>
      </c>
      <c r="H83" s="47">
        <v>10.933470000000002</v>
      </c>
      <c r="I83" s="47">
        <v>4.5333389999999998</v>
      </c>
      <c r="J83" s="47">
        <v>5.6000700000000005</v>
      </c>
      <c r="K83" s="137">
        <v>5.2084695999999999</v>
      </c>
      <c r="L83" s="42" t="s">
        <v>135</v>
      </c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</row>
    <row r="84" spans="1:82" x14ac:dyDescent="0.2">
      <c r="A84" s="41" t="s">
        <v>136</v>
      </c>
      <c r="B84" s="39">
        <v>116.00145000000001</v>
      </c>
      <c r="C84" s="39">
        <v>170.93547000000001</v>
      </c>
      <c r="D84" s="39">
        <v>214.40026799999998</v>
      </c>
      <c r="E84" s="39">
        <v>248.26977000000002</v>
      </c>
      <c r="F84" s="136">
        <v>358.98881272</v>
      </c>
      <c r="G84" s="39">
        <v>780.27642000000003</v>
      </c>
      <c r="H84" s="39">
        <v>851.4773100000001</v>
      </c>
      <c r="I84" s="39">
        <v>847.20105899999999</v>
      </c>
      <c r="J84" s="39">
        <v>852.27732000000003</v>
      </c>
      <c r="K84" s="136">
        <v>381.60990959999998</v>
      </c>
      <c r="L84" s="42" t="s">
        <v>137</v>
      </c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</row>
    <row r="85" spans="1:82" x14ac:dyDescent="0.2">
      <c r="A85" s="41" t="s">
        <v>138</v>
      </c>
      <c r="B85" s="39">
        <v>17287.949430000001</v>
      </c>
      <c r="C85" s="39">
        <v>19785.58065</v>
      </c>
      <c r="D85" s="39">
        <v>20930.159496</v>
      </c>
      <c r="E85" s="39">
        <v>23232.82374</v>
      </c>
      <c r="F85" s="136">
        <v>24654.54980144</v>
      </c>
      <c r="G85" s="39">
        <v>45467.235000000001</v>
      </c>
      <c r="H85" s="39">
        <v>50195.027430000002</v>
      </c>
      <c r="I85" s="39">
        <v>50382.996311999996</v>
      </c>
      <c r="J85" s="39">
        <v>42848.535600000003</v>
      </c>
      <c r="K85" s="136">
        <v>5729.3258979999991</v>
      </c>
      <c r="L85" s="42" t="s">
        <v>139</v>
      </c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</row>
    <row r="86" spans="1:82" x14ac:dyDescent="0.2">
      <c r="A86" s="41" t="s">
        <v>140</v>
      </c>
      <c r="B86" s="39">
        <v>73.867590000000007</v>
      </c>
      <c r="C86" s="39">
        <v>59.467410000000001</v>
      </c>
      <c r="D86" s="39">
        <v>55.733402999999996</v>
      </c>
      <c r="E86" s="39">
        <v>40.533840000000005</v>
      </c>
      <c r="F86" s="136">
        <v>42.868107310000006</v>
      </c>
      <c r="G86" s="39">
        <v>505.87299000000002</v>
      </c>
      <c r="H86" s="39">
        <v>465.87249000000003</v>
      </c>
      <c r="I86" s="39">
        <v>231.46695599999998</v>
      </c>
      <c r="J86" s="39">
        <v>276.53679</v>
      </c>
      <c r="K86" s="136">
        <v>303.04291239999998</v>
      </c>
      <c r="L86" s="42" t="s">
        <v>141</v>
      </c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4"/>
      <c r="BT86" s="234"/>
      <c r="BU86" s="234"/>
      <c r="BV86" s="234"/>
      <c r="BW86" s="234"/>
      <c r="BX86" s="234"/>
      <c r="BY86" s="234"/>
      <c r="BZ86" s="234"/>
      <c r="CA86" s="234"/>
      <c r="CB86" s="234"/>
      <c r="CC86" s="234"/>
      <c r="CD86" s="234"/>
    </row>
    <row r="87" spans="1:82" x14ac:dyDescent="0.2">
      <c r="A87" s="41" t="s">
        <v>142</v>
      </c>
      <c r="B87" s="39">
        <v>4317.6539700000003</v>
      </c>
      <c r="C87" s="39">
        <v>5221.6652700000004</v>
      </c>
      <c r="D87" s="39">
        <v>5819.2072739999994</v>
      </c>
      <c r="E87" s="39">
        <v>6269.1450300000006</v>
      </c>
      <c r="F87" s="136">
        <v>6012.2359737200004</v>
      </c>
      <c r="G87" s="39">
        <v>27539.544240000003</v>
      </c>
      <c r="H87" s="39">
        <v>32224.669470000001</v>
      </c>
      <c r="I87" s="39">
        <v>34518.443147999998</v>
      </c>
      <c r="J87" s="39">
        <v>30354.512760000001</v>
      </c>
      <c r="K87" s="136">
        <v>3213.2255431999997</v>
      </c>
      <c r="L87" s="42" t="s">
        <v>143</v>
      </c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</row>
    <row r="88" spans="1:82" x14ac:dyDescent="0.2">
      <c r="A88" s="41" t="s">
        <v>144</v>
      </c>
      <c r="B88" s="39">
        <v>41.06718</v>
      </c>
      <c r="C88" s="39">
        <v>25.866990000000001</v>
      </c>
      <c r="D88" s="39">
        <v>13.600016999999999</v>
      </c>
      <c r="E88" s="39">
        <v>7.4667600000000007</v>
      </c>
      <c r="F88" s="136">
        <v>24.920854680000001</v>
      </c>
      <c r="G88" s="39" t="s">
        <v>293</v>
      </c>
      <c r="H88" s="39">
        <v>1.0666800000000001</v>
      </c>
      <c r="I88" s="39">
        <v>5.0666729999999998</v>
      </c>
      <c r="J88" s="39">
        <v>2.4000300000000001</v>
      </c>
      <c r="K88" s="136">
        <v>5.8594615999999995</v>
      </c>
      <c r="L88" s="42" t="s">
        <v>209</v>
      </c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</row>
    <row r="89" spans="1:82" x14ac:dyDescent="0.2">
      <c r="A89" s="41" t="s">
        <v>146</v>
      </c>
      <c r="B89" s="39">
        <v>7753.6969200000003</v>
      </c>
      <c r="C89" s="39">
        <v>9457.9848900000015</v>
      </c>
      <c r="D89" s="39">
        <v>9604.8120060000001</v>
      </c>
      <c r="E89" s="39">
        <v>8623.0411199999999</v>
      </c>
      <c r="F89" s="136">
        <v>9939.5853360700003</v>
      </c>
      <c r="G89" s="39">
        <v>36638.324639999999</v>
      </c>
      <c r="H89" s="39">
        <v>35623.111950000006</v>
      </c>
      <c r="I89" s="39">
        <v>35133.377249999998</v>
      </c>
      <c r="J89" s="39">
        <v>32948.945190000006</v>
      </c>
      <c r="K89" s="136">
        <v>914.66083519999995</v>
      </c>
      <c r="L89" s="42" t="s">
        <v>147</v>
      </c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  <c r="BT89" s="234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</row>
    <row r="90" spans="1:82" x14ac:dyDescent="0.2">
      <c r="A90" s="41" t="s">
        <v>148</v>
      </c>
      <c r="B90" s="39">
        <v>458.40573000000001</v>
      </c>
      <c r="C90" s="39">
        <v>444.27222</v>
      </c>
      <c r="D90" s="39">
        <v>551.467356</v>
      </c>
      <c r="E90" s="39">
        <v>591.20739000000003</v>
      </c>
      <c r="F90" s="136">
        <v>565.36607475000005</v>
      </c>
      <c r="G90" s="39">
        <v>4352.8544099999999</v>
      </c>
      <c r="H90" s="39">
        <v>3448.8431100000003</v>
      </c>
      <c r="I90" s="39">
        <v>3961.6049519999997</v>
      </c>
      <c r="J90" s="39">
        <v>3789.9140400000001</v>
      </c>
      <c r="K90" s="136">
        <v>979.87102399999992</v>
      </c>
      <c r="L90" s="42" t="s">
        <v>149</v>
      </c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  <c r="BT90" s="234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</row>
    <row r="91" spans="1:82" x14ac:dyDescent="0.2">
      <c r="A91" s="41" t="s">
        <v>150</v>
      </c>
      <c r="B91" s="39">
        <v>68.80086</v>
      </c>
      <c r="C91" s="39">
        <v>72.534240000000011</v>
      </c>
      <c r="D91" s="39">
        <v>77.066762999999995</v>
      </c>
      <c r="E91" s="39">
        <v>90.134460000000004</v>
      </c>
      <c r="F91" s="136">
        <v>119.37760736000001</v>
      </c>
      <c r="G91" s="39">
        <v>193.06908000000001</v>
      </c>
      <c r="H91" s="39">
        <v>508.27302000000003</v>
      </c>
      <c r="I91" s="39">
        <v>111.46680599999999</v>
      </c>
      <c r="J91" s="39">
        <v>120.00150000000001</v>
      </c>
      <c r="K91" s="136">
        <v>80.244635599999995</v>
      </c>
      <c r="L91" s="42" t="s">
        <v>151</v>
      </c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  <c r="BT91" s="234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</row>
    <row r="92" spans="1:82" s="237" customFormat="1" ht="13.5" thickBot="1" x14ac:dyDescent="0.25">
      <c r="A92" s="41" t="s">
        <v>55</v>
      </c>
      <c r="B92" s="88">
        <v>1302.9496200000001</v>
      </c>
      <c r="C92" s="88">
        <v>1847.7564300000001</v>
      </c>
      <c r="D92" s="88">
        <v>1796.0022449999999</v>
      </c>
      <c r="E92" s="39">
        <v>2016.2918700000002</v>
      </c>
      <c r="F92" s="136">
        <v>1990.6713398400002</v>
      </c>
      <c r="G92" s="39">
        <v>12624.424470000002</v>
      </c>
      <c r="H92" s="39">
        <v>13444.968060000001</v>
      </c>
      <c r="I92" s="39">
        <v>13910.417388</v>
      </c>
      <c r="J92" s="39">
        <v>11747.080170000001</v>
      </c>
      <c r="K92" s="136">
        <v>966.33812759999989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</row>
    <row r="93" spans="1:82" ht="13.5" thickBot="1" x14ac:dyDescent="0.25">
      <c r="A93" s="194" t="s">
        <v>152</v>
      </c>
      <c r="B93" s="15">
        <v>1867.2233400000002</v>
      </c>
      <c r="C93" s="15">
        <v>2023.75863</v>
      </c>
      <c r="D93" s="15">
        <v>2331.7362479999997</v>
      </c>
      <c r="E93" s="15">
        <v>3221.6402700000003</v>
      </c>
      <c r="F93" s="130">
        <v>2790.4360959000001</v>
      </c>
      <c r="G93" s="15">
        <v>8773.7096700000002</v>
      </c>
      <c r="H93" s="15">
        <v>11608.411770000001</v>
      </c>
      <c r="I93" s="15">
        <v>11237.080712999999</v>
      </c>
      <c r="J93" s="15">
        <v>10159.060320000001</v>
      </c>
      <c r="K93" s="130">
        <v>2280.44632</v>
      </c>
      <c r="L93" s="208" t="s">
        <v>153</v>
      </c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  <c r="CA93" s="234"/>
      <c r="CB93" s="234"/>
      <c r="CC93" s="234"/>
      <c r="CD93" s="234"/>
    </row>
    <row r="94" spans="1:82" s="101" customFormat="1" ht="20.25" customHeight="1" thickBot="1" x14ac:dyDescent="0.25">
      <c r="A94" s="211" t="s">
        <v>154</v>
      </c>
      <c r="B94" s="30">
        <v>463.47246000000001</v>
      </c>
      <c r="C94" s="30">
        <v>479.47266000000002</v>
      </c>
      <c r="D94" s="30">
        <v>811.20101399999999</v>
      </c>
      <c r="E94" s="30">
        <v>1083.7468800000001</v>
      </c>
      <c r="F94" s="64">
        <v>1219.9862508400001</v>
      </c>
      <c r="G94" s="30">
        <v>4880.5943400000006</v>
      </c>
      <c r="H94" s="30">
        <v>7401.4258500000005</v>
      </c>
      <c r="I94" s="30">
        <v>7255.4757359999994</v>
      </c>
      <c r="J94" s="30">
        <v>5783.8056300000007</v>
      </c>
      <c r="K94" s="64">
        <v>425.03694559999997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</row>
    <row r="95" spans="1:82" s="101" customFormat="1" ht="20.25" customHeight="1" thickBot="1" x14ac:dyDescent="0.25">
      <c r="A95" s="219" t="s">
        <v>81</v>
      </c>
      <c r="B95" s="30">
        <v>1403.7508800000001</v>
      </c>
      <c r="C95" s="30">
        <v>1544.2859700000001</v>
      </c>
      <c r="D95" s="30">
        <v>1520.5352339999999</v>
      </c>
      <c r="E95" s="30">
        <v>2137.8933900000002</v>
      </c>
      <c r="F95" s="64">
        <v>1570.4498450600001</v>
      </c>
      <c r="G95" s="30">
        <v>3893.1153300000001</v>
      </c>
      <c r="H95" s="30">
        <v>4206.9859200000001</v>
      </c>
      <c r="I95" s="30">
        <v>3981.604977</v>
      </c>
      <c r="J95" s="57">
        <v>4375.2546900000007</v>
      </c>
      <c r="K95" s="139">
        <v>1855.4093743999999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</row>
    <row r="96" spans="1:82" s="101" customFormat="1" ht="15.75" x14ac:dyDescent="0.2">
      <c r="A96" s="220" t="s">
        <v>267</v>
      </c>
      <c r="B96" s="19">
        <v>249.06978000000001</v>
      </c>
      <c r="C96" s="19">
        <v>267.47001</v>
      </c>
      <c r="D96" s="19">
        <v>354.400443</v>
      </c>
      <c r="E96" s="19">
        <v>323.20404000000002</v>
      </c>
      <c r="F96" s="150">
        <v>360.28107041000004</v>
      </c>
      <c r="G96" s="19">
        <v>1861.62327</v>
      </c>
      <c r="H96" s="19">
        <v>1640.2871700000001</v>
      </c>
      <c r="I96" s="19">
        <v>1842.6689699999999</v>
      </c>
      <c r="J96" s="19">
        <v>1979.2247400000001</v>
      </c>
      <c r="K96" s="150">
        <v>760.40667999999994</v>
      </c>
      <c r="L96" s="217" t="s">
        <v>272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</row>
    <row r="97" spans="1:83" s="252" customFormat="1" ht="12.75" customHeight="1" x14ac:dyDescent="0.2">
      <c r="A97" s="41" t="s">
        <v>156</v>
      </c>
      <c r="B97" s="47">
        <v>12.000150000000001</v>
      </c>
      <c r="C97" s="47">
        <v>17.333550000000002</v>
      </c>
      <c r="D97" s="47">
        <v>15.200018999999999</v>
      </c>
      <c r="E97" s="47">
        <v>6.4000800000000009</v>
      </c>
      <c r="F97" s="137">
        <v>8.8262027400000012</v>
      </c>
      <c r="G97" s="47">
        <v>387.47151000000002</v>
      </c>
      <c r="H97" s="47">
        <v>425.07198000000005</v>
      </c>
      <c r="I97" s="47">
        <v>558.13403099999994</v>
      </c>
      <c r="J97" s="47">
        <v>592.27407000000005</v>
      </c>
      <c r="K97" s="137">
        <v>562.93092479999996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</row>
    <row r="98" spans="1:83" x14ac:dyDescent="0.2">
      <c r="A98" s="41" t="s">
        <v>244</v>
      </c>
      <c r="B98" s="39">
        <v>13.066830000000001</v>
      </c>
      <c r="C98" s="39">
        <v>25.866990000000001</v>
      </c>
      <c r="D98" s="39">
        <v>36.266711999999998</v>
      </c>
      <c r="E98" s="39">
        <v>32.000399999999999</v>
      </c>
      <c r="F98" s="136">
        <v>31.394417310000001</v>
      </c>
      <c r="G98" s="39">
        <v>1446.4180800000001</v>
      </c>
      <c r="H98" s="39">
        <v>1180.01475</v>
      </c>
      <c r="I98" s="39">
        <v>1250.9348969999999</v>
      </c>
      <c r="J98" s="39">
        <v>1343.4834600000002</v>
      </c>
      <c r="K98" s="136">
        <v>142.2956456</v>
      </c>
      <c r="L98" s="42" t="s">
        <v>246</v>
      </c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</row>
    <row r="99" spans="1:83" x14ac:dyDescent="0.2">
      <c r="A99" s="41" t="s">
        <v>245</v>
      </c>
      <c r="B99" s="39">
        <v>224.00280000000001</v>
      </c>
      <c r="C99" s="39">
        <v>224.00280000000001</v>
      </c>
      <c r="D99" s="39">
        <v>302.40037799999999</v>
      </c>
      <c r="E99" s="39">
        <v>282.67020000000002</v>
      </c>
      <c r="F99" s="136">
        <v>318.98672644000004</v>
      </c>
      <c r="G99" s="39">
        <v>27.733680000000003</v>
      </c>
      <c r="H99" s="39">
        <v>32.800409999999999</v>
      </c>
      <c r="I99" s="39">
        <v>31.733373</v>
      </c>
      <c r="J99" s="39">
        <v>40.800510000000003</v>
      </c>
      <c r="K99" s="136">
        <v>54.286863199999999</v>
      </c>
      <c r="L99" s="42" t="s">
        <v>247</v>
      </c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  <c r="BT99" s="234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</row>
    <row r="100" spans="1:83" x14ac:dyDescent="0.2">
      <c r="A100" s="41" t="s">
        <v>55</v>
      </c>
      <c r="B100" s="39" t="s">
        <v>293</v>
      </c>
      <c r="C100" s="39">
        <v>0.26667000000000002</v>
      </c>
      <c r="D100" s="39">
        <v>0.53333399999999997</v>
      </c>
      <c r="E100" s="39">
        <v>2.1333600000000001</v>
      </c>
      <c r="F100" s="136">
        <v>1.0737239200000002</v>
      </c>
      <c r="G100" s="39" t="s">
        <v>293</v>
      </c>
      <c r="H100" s="39">
        <v>2.4000300000000001</v>
      </c>
      <c r="I100" s="39">
        <v>1.8666689999999999</v>
      </c>
      <c r="J100" s="39">
        <v>2.6667000000000001</v>
      </c>
      <c r="K100" s="136">
        <v>0.89324639999999988</v>
      </c>
      <c r="L100" s="42" t="s">
        <v>56</v>
      </c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34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</row>
    <row r="101" spans="1:83" ht="25.5" x14ac:dyDescent="0.2">
      <c r="A101" s="94" t="s">
        <v>164</v>
      </c>
      <c r="B101" s="67">
        <v>74.667600000000007</v>
      </c>
      <c r="C101" s="67">
        <v>45.3339</v>
      </c>
      <c r="D101" s="67">
        <v>21.866693999999999</v>
      </c>
      <c r="E101" s="67">
        <v>12.000150000000001</v>
      </c>
      <c r="F101" s="141">
        <v>620.91020804000004</v>
      </c>
      <c r="G101" s="67" t="s">
        <v>293</v>
      </c>
      <c r="H101" s="67">
        <v>36.000450000000001</v>
      </c>
      <c r="I101" s="67">
        <v>117.86681399999999</v>
      </c>
      <c r="J101" s="67">
        <v>35.467110000000005</v>
      </c>
      <c r="K101" s="141">
        <v>52.571339199999997</v>
      </c>
      <c r="L101" s="221" t="s">
        <v>165</v>
      </c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</row>
    <row r="102" spans="1:83" ht="25.5" x14ac:dyDescent="0.2">
      <c r="A102" s="94" t="s">
        <v>166</v>
      </c>
      <c r="B102" s="67">
        <v>6.9334200000000008</v>
      </c>
      <c r="C102" s="67">
        <v>15.46686</v>
      </c>
      <c r="D102" s="67">
        <v>26.933366999999997</v>
      </c>
      <c r="E102" s="67">
        <v>65.600819999999999</v>
      </c>
      <c r="F102" s="141">
        <v>25.262130250000002</v>
      </c>
      <c r="G102" s="67">
        <v>514.67310000000009</v>
      </c>
      <c r="H102" s="67">
        <v>490.13946000000004</v>
      </c>
      <c r="I102" s="67">
        <v>722.13423599999999</v>
      </c>
      <c r="J102" s="67">
        <v>630.94122000000004</v>
      </c>
      <c r="K102" s="141">
        <v>452.14836119999995</v>
      </c>
      <c r="L102" s="221" t="s">
        <v>167</v>
      </c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</row>
    <row r="103" spans="1:83" ht="13.5" thickBot="1" x14ac:dyDescent="0.25">
      <c r="A103" s="52" t="s">
        <v>329</v>
      </c>
      <c r="B103" s="53">
        <v>1073.0800800000002</v>
      </c>
      <c r="C103" s="53">
        <v>1216.0152</v>
      </c>
      <c r="D103" s="53">
        <v>1117.33473</v>
      </c>
      <c r="E103" s="53">
        <v>1737.0883800000001</v>
      </c>
      <c r="F103" s="152">
        <v>563.99643636000008</v>
      </c>
      <c r="G103" s="53">
        <v>1516.8189600000001</v>
      </c>
      <c r="H103" s="53">
        <v>2040.5588400000001</v>
      </c>
      <c r="I103" s="53">
        <v>1298.9349569999999</v>
      </c>
      <c r="J103" s="53">
        <v>1729.6216200000001</v>
      </c>
      <c r="K103" s="152">
        <v>590.28299399999992</v>
      </c>
      <c r="L103" s="55" t="s">
        <v>328</v>
      </c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  <c r="BT103" s="234"/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</row>
    <row r="104" spans="1:83" s="190" customFormat="1" ht="12" x14ac:dyDescent="0.2">
      <c r="A104" s="186" t="s">
        <v>170</v>
      </c>
      <c r="B104" s="223"/>
      <c r="C104" s="223"/>
      <c r="D104" s="223"/>
      <c r="E104" s="223"/>
      <c r="F104" s="223"/>
      <c r="G104" s="224"/>
      <c r="H104" s="224"/>
      <c r="I104" s="224"/>
      <c r="J104" s="224"/>
      <c r="K104" s="224"/>
      <c r="L104" s="225" t="s">
        <v>222</v>
      </c>
    </row>
    <row r="105" spans="1:83" s="190" customFormat="1" ht="12" x14ac:dyDescent="0.2">
      <c r="A105" s="191" t="s">
        <v>241</v>
      </c>
      <c r="B105" s="223"/>
      <c r="C105" s="223"/>
      <c r="D105" s="223"/>
      <c r="E105" s="223"/>
      <c r="F105" s="223"/>
      <c r="G105" s="224"/>
      <c r="H105" s="224"/>
      <c r="I105" s="224"/>
      <c r="J105" s="224"/>
      <c r="K105" s="224"/>
      <c r="L105" s="225" t="s">
        <v>215</v>
      </c>
    </row>
    <row r="106" spans="1:83" s="190" customFormat="1" ht="12" x14ac:dyDescent="0.2">
      <c r="A106" s="191" t="s">
        <v>212</v>
      </c>
      <c r="B106" s="187"/>
      <c r="C106" s="187"/>
      <c r="D106" s="187"/>
      <c r="E106" s="187"/>
      <c r="F106" s="187"/>
      <c r="G106" s="188"/>
      <c r="H106" s="188"/>
      <c r="I106" s="188"/>
      <c r="J106" s="188"/>
      <c r="K106" s="188"/>
      <c r="L106" s="225" t="s">
        <v>239</v>
      </c>
    </row>
    <row r="107" spans="1:83" s="190" customFormat="1" ht="12" x14ac:dyDescent="0.2">
      <c r="A107" s="191" t="s">
        <v>177</v>
      </c>
      <c r="B107" s="187"/>
      <c r="C107" s="187"/>
      <c r="D107" s="187"/>
      <c r="E107" s="187"/>
      <c r="F107" s="187"/>
      <c r="G107" s="188"/>
      <c r="H107" s="188"/>
      <c r="I107" s="188"/>
      <c r="J107" s="188"/>
      <c r="K107" s="188"/>
      <c r="L107" s="225" t="s">
        <v>221</v>
      </c>
    </row>
    <row r="108" spans="1:83" s="190" customFormat="1" ht="12" x14ac:dyDescent="0.2">
      <c r="A108" s="191" t="s">
        <v>338</v>
      </c>
      <c r="G108" s="189"/>
      <c r="H108" s="189"/>
      <c r="I108" s="189"/>
      <c r="J108" s="189"/>
      <c r="K108" s="189"/>
      <c r="L108" s="225" t="s">
        <v>314</v>
      </c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</row>
    <row r="109" spans="1:83" s="190" customFormat="1" ht="12" x14ac:dyDescent="0.2">
      <c r="A109" s="191" t="s">
        <v>248</v>
      </c>
      <c r="G109" s="189"/>
      <c r="H109" s="189"/>
      <c r="I109" s="189"/>
      <c r="J109" s="189"/>
      <c r="K109" s="189"/>
      <c r="L109" s="230" t="s">
        <v>249</v>
      </c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</row>
    <row r="112" spans="1:83" x14ac:dyDescent="0.2"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</row>
    <row r="118" spans="11:11" x14ac:dyDescent="0.2">
      <c r="K118" s="242"/>
    </row>
  </sheetData>
  <mergeCells count="3">
    <mergeCell ref="A3:L3"/>
    <mergeCell ref="B4:F4"/>
    <mergeCell ref="G4:K4"/>
  </mergeCells>
  <conditionalFormatting sqref="B6:K103">
    <cfRule type="cellIs" dxfId="13" priority="1" operator="lessThan">
      <formula>0.05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Q108"/>
  <sheetViews>
    <sheetView zoomScaleNormal="100" zoomScaleSheetLayoutView="100" workbookViewId="0">
      <selection activeCell="D8" sqref="D8"/>
    </sheetView>
  </sheetViews>
  <sheetFormatPr defaultColWidth="9.140625" defaultRowHeight="12.75" x14ac:dyDescent="0.2"/>
  <cols>
    <col min="1" max="1" width="33" style="116" customWidth="1"/>
    <col min="2" max="6" width="8.85546875" style="235" customWidth="1"/>
    <col min="7" max="11" width="9.140625" style="235"/>
    <col min="12" max="12" width="35.5703125" style="240" customWidth="1"/>
    <col min="13" max="13" width="5.7109375" style="234" customWidth="1"/>
    <col min="14" max="39" width="9.140625" style="234"/>
    <col min="40" max="16384" width="9.140625" style="235"/>
  </cols>
  <sheetData>
    <row r="1" spans="1:69" s="393" customFormat="1" ht="15" x14ac:dyDescent="0.25">
      <c r="A1" s="388" t="s">
        <v>372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</row>
    <row r="2" spans="1:69" s="407" customFormat="1" ht="15" x14ac:dyDescent="0.25">
      <c r="A2" s="403" t="s">
        <v>371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</row>
    <row r="3" spans="1:69" s="407" customFormat="1" ht="15" x14ac:dyDescent="0.25">
      <c r="A3" s="411" t="s">
        <v>304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</row>
    <row r="4" spans="1:69" ht="20.2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224</v>
      </c>
      <c r="H4" s="399"/>
      <c r="I4" s="399"/>
      <c r="J4" s="399"/>
      <c r="K4" s="399"/>
      <c r="L4" s="9" t="s">
        <v>3</v>
      </c>
    </row>
    <row r="5" spans="1:69" s="101" customFormat="1" ht="15.75" customHeight="1" thickBot="1" x14ac:dyDescent="0.25">
      <c r="A5" s="192"/>
      <c r="B5" s="222">
        <v>2011</v>
      </c>
      <c r="C5" s="222">
        <v>2012</v>
      </c>
      <c r="D5" s="255">
        <v>2013</v>
      </c>
      <c r="E5" s="222">
        <v>2014</v>
      </c>
      <c r="F5" s="267">
        <v>2015</v>
      </c>
      <c r="G5" s="222">
        <v>2011</v>
      </c>
      <c r="H5" s="222">
        <v>2012</v>
      </c>
      <c r="I5" s="255">
        <v>2013</v>
      </c>
      <c r="J5" s="222">
        <v>2014</v>
      </c>
      <c r="K5" s="267">
        <v>2015</v>
      </c>
      <c r="L5" s="193" t="s">
        <v>4</v>
      </c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</row>
    <row r="6" spans="1:69" s="101" customFormat="1" ht="19.5" customHeight="1" thickBot="1" x14ac:dyDescent="0.25">
      <c r="A6" s="194" t="s">
        <v>5</v>
      </c>
      <c r="B6" s="15">
        <v>9546.2650539999995</v>
      </c>
      <c r="C6" s="15">
        <v>6580.6429610000005</v>
      </c>
      <c r="D6" s="15">
        <v>9918.0680000000011</v>
      </c>
      <c r="E6" s="15" t="s">
        <v>274</v>
      </c>
      <c r="F6" s="130">
        <v>8413.4394620000003</v>
      </c>
      <c r="G6" s="15">
        <v>8981.7229349999998</v>
      </c>
      <c r="H6" s="15">
        <v>3383.881124</v>
      </c>
      <c r="I6" s="15">
        <v>7086.2189999999991</v>
      </c>
      <c r="J6" s="15" t="s">
        <v>274</v>
      </c>
      <c r="K6" s="130">
        <v>5588.8170489999993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</row>
    <row r="7" spans="1:69" ht="19.5" customHeight="1" x14ac:dyDescent="0.2">
      <c r="A7" s="17" t="s">
        <v>7</v>
      </c>
      <c r="B7" s="18">
        <v>2275.6929319999999</v>
      </c>
      <c r="C7" s="18">
        <v>1474.072602</v>
      </c>
      <c r="D7" s="18">
        <v>2068.7249999999999</v>
      </c>
      <c r="E7" s="18" t="s">
        <v>274</v>
      </c>
      <c r="F7" s="131">
        <v>1437.681028</v>
      </c>
      <c r="G7" s="19">
        <v>607.20783600000004</v>
      </c>
      <c r="H7" s="19">
        <v>170.363696</v>
      </c>
      <c r="I7" s="19">
        <v>291.47199999999998</v>
      </c>
      <c r="J7" s="18" t="s">
        <v>274</v>
      </c>
      <c r="K7" s="131">
        <v>152.81220300000001</v>
      </c>
      <c r="L7" s="37" t="s">
        <v>8</v>
      </c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</row>
    <row r="8" spans="1:69" ht="20.100000000000001" customHeight="1" x14ac:dyDescent="0.2">
      <c r="A8" s="86" t="s">
        <v>9</v>
      </c>
      <c r="B8" s="22">
        <v>7244.3007150000003</v>
      </c>
      <c r="C8" s="22">
        <v>5094.9529259999999</v>
      </c>
      <c r="D8" s="22">
        <v>7407.6</v>
      </c>
      <c r="E8" s="22" t="s">
        <v>274</v>
      </c>
      <c r="F8" s="132">
        <v>6974.8835060000001</v>
      </c>
      <c r="G8" s="22">
        <v>8271.8640489999998</v>
      </c>
      <c r="H8" s="22">
        <v>2196.734281</v>
      </c>
      <c r="I8" s="22">
        <v>6195.0739999999996</v>
      </c>
      <c r="J8" s="22" t="s">
        <v>274</v>
      </c>
      <c r="K8" s="132">
        <v>5436.0043959999994</v>
      </c>
      <c r="L8" s="196" t="s">
        <v>10</v>
      </c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</row>
    <row r="9" spans="1:69" ht="23.25" customHeight="1" x14ac:dyDescent="0.2">
      <c r="A9" s="86" t="s">
        <v>295</v>
      </c>
      <c r="B9" s="22">
        <v>29.888963</v>
      </c>
      <c r="C9" s="22">
        <v>35.343487000000003</v>
      </c>
      <c r="D9" s="22" t="s">
        <v>293</v>
      </c>
      <c r="E9" s="22" t="s">
        <v>274</v>
      </c>
      <c r="F9" s="132">
        <v>32.721718000000003</v>
      </c>
      <c r="G9" s="22">
        <v>7200.5612199999996</v>
      </c>
      <c r="H9" s="22">
        <v>145.20333400000001</v>
      </c>
      <c r="I9" s="22">
        <v>3910.5650000000001</v>
      </c>
      <c r="J9" s="22" t="s">
        <v>274</v>
      </c>
      <c r="K9" s="132">
        <v>2973.8800470000001</v>
      </c>
      <c r="L9" s="196" t="s">
        <v>268</v>
      </c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</row>
    <row r="10" spans="1:69" ht="20.100000000000001" customHeight="1" thickBot="1" x14ac:dyDescent="0.25">
      <c r="A10" s="197" t="s">
        <v>179</v>
      </c>
      <c r="B10" s="18">
        <v>26.271407</v>
      </c>
      <c r="C10" s="18">
        <v>11.617433</v>
      </c>
      <c r="D10" s="18">
        <v>441.74299999999999</v>
      </c>
      <c r="E10" s="18" t="s">
        <v>274</v>
      </c>
      <c r="F10" s="131">
        <v>0.87492800000000004</v>
      </c>
      <c r="G10" s="18">
        <v>102.65105</v>
      </c>
      <c r="H10" s="18">
        <v>1016.783147</v>
      </c>
      <c r="I10" s="18">
        <v>599.673</v>
      </c>
      <c r="J10" s="18" t="s">
        <v>274</v>
      </c>
      <c r="K10" s="131" t="s">
        <v>293</v>
      </c>
      <c r="L10" s="198" t="s">
        <v>190</v>
      </c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</row>
    <row r="11" spans="1:69" s="101" customFormat="1" ht="13.5" thickBot="1" x14ac:dyDescent="0.25">
      <c r="A11" s="192" t="s">
        <v>11</v>
      </c>
      <c r="B11" s="27">
        <v>1357.438981</v>
      </c>
      <c r="C11" s="27">
        <v>1021.118834</v>
      </c>
      <c r="D11" s="27">
        <v>1163.2180000000001</v>
      </c>
      <c r="E11" s="27" t="s">
        <v>274</v>
      </c>
      <c r="F11" s="133">
        <v>1043.3032330000001</v>
      </c>
      <c r="G11" s="27">
        <v>230.84135900000001</v>
      </c>
      <c r="H11" s="27">
        <v>119.31803499999999</v>
      </c>
      <c r="I11" s="27">
        <v>167.517</v>
      </c>
      <c r="J11" s="27" t="s">
        <v>274</v>
      </c>
      <c r="K11" s="133">
        <v>135.39071100000001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</row>
    <row r="12" spans="1:69" ht="18" customHeight="1" thickBot="1" x14ac:dyDescent="0.25">
      <c r="A12" s="200" t="s">
        <v>275</v>
      </c>
      <c r="B12" s="30">
        <v>1065.2432980000001</v>
      </c>
      <c r="C12" s="30">
        <v>823.25182099999995</v>
      </c>
      <c r="D12" s="30">
        <v>1027.442</v>
      </c>
      <c r="E12" s="30" t="s">
        <v>274</v>
      </c>
      <c r="F12" s="64">
        <v>772.32578599999999</v>
      </c>
      <c r="G12" s="30">
        <v>229.44688199999999</v>
      </c>
      <c r="H12" s="30">
        <v>81.287802999999997</v>
      </c>
      <c r="I12" s="30">
        <v>154.1</v>
      </c>
      <c r="J12" s="30" t="s">
        <v>274</v>
      </c>
      <c r="K12" s="64">
        <v>128.83183200000002</v>
      </c>
      <c r="L12" s="201" t="s">
        <v>279</v>
      </c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</row>
    <row r="13" spans="1:69" ht="15.75" customHeight="1" x14ac:dyDescent="0.2">
      <c r="A13" s="33" t="s">
        <v>13</v>
      </c>
      <c r="B13" s="22">
        <v>1060.4383330000001</v>
      </c>
      <c r="C13" s="22">
        <v>830.02386200000001</v>
      </c>
      <c r="D13" s="22">
        <v>1009.508</v>
      </c>
      <c r="E13" s="19" t="s">
        <v>274</v>
      </c>
      <c r="F13" s="132">
        <v>771.85652100000004</v>
      </c>
      <c r="G13" s="34">
        <v>229.83812800000001</v>
      </c>
      <c r="H13" s="34">
        <v>115.83350299999999</v>
      </c>
      <c r="I13" s="34">
        <v>167.27</v>
      </c>
      <c r="J13" s="34" t="s">
        <v>274</v>
      </c>
      <c r="K13" s="132">
        <v>128.73909799999998</v>
      </c>
      <c r="L13" s="35" t="s">
        <v>14</v>
      </c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</row>
    <row r="14" spans="1:69" ht="15.75" customHeight="1" x14ac:dyDescent="0.2">
      <c r="A14" s="202" t="s">
        <v>15</v>
      </c>
      <c r="B14" s="18">
        <v>1029.2797210000001</v>
      </c>
      <c r="C14" s="18">
        <v>777.09358399999996</v>
      </c>
      <c r="D14" s="18">
        <v>992.298</v>
      </c>
      <c r="E14" s="18" t="s">
        <v>274</v>
      </c>
      <c r="F14" s="131">
        <v>733.03817700000002</v>
      </c>
      <c r="G14" s="18">
        <v>229.34810400000001</v>
      </c>
      <c r="H14" s="18">
        <v>81.159718999999996</v>
      </c>
      <c r="I14" s="18">
        <v>153.85300000000001</v>
      </c>
      <c r="J14" s="18" t="s">
        <v>274</v>
      </c>
      <c r="K14" s="131">
        <v>126.78760800000001</v>
      </c>
      <c r="L14" s="37" t="s">
        <v>16</v>
      </c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</row>
    <row r="15" spans="1:69" x14ac:dyDescent="0.2">
      <c r="A15" s="41" t="s">
        <v>17</v>
      </c>
      <c r="B15" s="39">
        <v>13.491343000000001</v>
      </c>
      <c r="C15" s="39">
        <v>7.7088340000000004</v>
      </c>
      <c r="D15" s="39">
        <v>5.1459999999999999</v>
      </c>
      <c r="E15" s="39" t="s">
        <v>274</v>
      </c>
      <c r="F15" s="136">
        <v>5.841488</v>
      </c>
      <c r="G15" s="39" t="s">
        <v>293</v>
      </c>
      <c r="H15" s="7" t="s">
        <v>293</v>
      </c>
      <c r="I15" s="39" t="s">
        <v>293</v>
      </c>
      <c r="J15" s="39" t="s">
        <v>274</v>
      </c>
      <c r="K15" s="136" t="s">
        <v>293</v>
      </c>
      <c r="L15" s="42" t="s">
        <v>18</v>
      </c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</row>
    <row r="16" spans="1:69" x14ac:dyDescent="0.2">
      <c r="A16" s="41" t="s">
        <v>19</v>
      </c>
      <c r="B16" s="39">
        <v>29.243096999999999</v>
      </c>
      <c r="C16" s="39">
        <v>33.809142999999999</v>
      </c>
      <c r="D16" s="39">
        <v>30.815999999999999</v>
      </c>
      <c r="E16" s="39" t="s">
        <v>274</v>
      </c>
      <c r="F16" s="136">
        <v>23.005074</v>
      </c>
      <c r="G16" s="39">
        <v>1.9455640000000001</v>
      </c>
      <c r="H16" s="39">
        <v>0.62104199999999998</v>
      </c>
      <c r="I16" s="39">
        <v>1.542</v>
      </c>
      <c r="J16" s="39" t="s">
        <v>274</v>
      </c>
      <c r="K16" s="136" t="s">
        <v>293</v>
      </c>
      <c r="L16" s="42" t="s">
        <v>20</v>
      </c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</row>
    <row r="17" spans="1:69" x14ac:dyDescent="0.2">
      <c r="A17" s="41" t="s">
        <v>21</v>
      </c>
      <c r="B17" s="39">
        <v>1.652452</v>
      </c>
      <c r="C17" s="39">
        <v>5.8498239999999999</v>
      </c>
      <c r="D17" s="39">
        <v>7.0220000000000002</v>
      </c>
      <c r="E17" s="39" t="s">
        <v>274</v>
      </c>
      <c r="F17" s="136">
        <v>10.998749999999999</v>
      </c>
      <c r="G17" s="39" t="s">
        <v>293</v>
      </c>
      <c r="H17" s="39" t="s">
        <v>293</v>
      </c>
      <c r="I17" s="39">
        <v>9.4E-2</v>
      </c>
      <c r="J17" s="39" t="s">
        <v>274</v>
      </c>
      <c r="K17" s="136" t="s">
        <v>293</v>
      </c>
      <c r="L17" s="42" t="s">
        <v>22</v>
      </c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</row>
    <row r="18" spans="1:69" x14ac:dyDescent="0.2">
      <c r="A18" s="41" t="s">
        <v>23</v>
      </c>
      <c r="B18" s="39">
        <v>13.556919000000001</v>
      </c>
      <c r="C18" s="39">
        <v>6.3430650000000002</v>
      </c>
      <c r="D18" s="39">
        <v>11.465999999999999</v>
      </c>
      <c r="E18" s="39" t="s">
        <v>274</v>
      </c>
      <c r="F18" s="136">
        <v>6.5733060000000005</v>
      </c>
      <c r="G18" s="39">
        <v>0.38485000000000003</v>
      </c>
      <c r="H18" s="39">
        <v>0.38775999999999999</v>
      </c>
      <c r="I18" s="39">
        <v>11.355</v>
      </c>
      <c r="J18" s="39" t="s">
        <v>274</v>
      </c>
      <c r="K18" s="136">
        <v>0.17790299999999998</v>
      </c>
      <c r="L18" s="42" t="s">
        <v>24</v>
      </c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</row>
    <row r="19" spans="1:69" x14ac:dyDescent="0.2">
      <c r="A19" s="41" t="s">
        <v>25</v>
      </c>
      <c r="B19" s="39">
        <v>88.458624999999998</v>
      </c>
      <c r="C19" s="39">
        <v>63.513849999999998</v>
      </c>
      <c r="D19" s="39">
        <v>63.268000000000001</v>
      </c>
      <c r="E19" s="39" t="s">
        <v>274</v>
      </c>
      <c r="F19" s="136">
        <v>78.521982000000008</v>
      </c>
      <c r="G19" s="39">
        <v>34.165390000000002</v>
      </c>
      <c r="H19" s="39">
        <v>36.999412</v>
      </c>
      <c r="I19" s="39">
        <v>53.485999999999997</v>
      </c>
      <c r="J19" s="39" t="s">
        <v>274</v>
      </c>
      <c r="K19" s="136">
        <v>0.62447600000000003</v>
      </c>
      <c r="L19" s="42" t="s">
        <v>26</v>
      </c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</row>
    <row r="20" spans="1:69" x14ac:dyDescent="0.2">
      <c r="A20" s="41" t="s">
        <v>27</v>
      </c>
      <c r="B20" s="39">
        <v>327.928765</v>
      </c>
      <c r="C20" s="39">
        <v>139.26087000000001</v>
      </c>
      <c r="D20" s="39">
        <v>287.44799999999998</v>
      </c>
      <c r="E20" s="39" t="s">
        <v>274</v>
      </c>
      <c r="F20" s="136">
        <v>158.348173</v>
      </c>
      <c r="G20" s="39">
        <v>15.866021</v>
      </c>
      <c r="H20" s="39">
        <v>8.6552050000000005</v>
      </c>
      <c r="I20" s="39">
        <v>11.282</v>
      </c>
      <c r="J20" s="39" t="s">
        <v>274</v>
      </c>
      <c r="K20" s="136">
        <v>7.6966900000000003</v>
      </c>
      <c r="L20" s="42" t="s">
        <v>320</v>
      </c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</row>
    <row r="21" spans="1:69" x14ac:dyDescent="0.2">
      <c r="A21" s="41" t="s">
        <v>28</v>
      </c>
      <c r="B21" s="39">
        <v>4.6344609999999999</v>
      </c>
      <c r="C21" s="39">
        <v>4.0315820000000002</v>
      </c>
      <c r="D21" s="39">
        <v>7.1559999999999997</v>
      </c>
      <c r="E21" s="39" t="s">
        <v>274</v>
      </c>
      <c r="F21" s="136">
        <v>5.466272</v>
      </c>
      <c r="G21" s="39">
        <v>5.9997499999999997</v>
      </c>
      <c r="H21" s="39">
        <v>5.2378619999999998</v>
      </c>
      <c r="I21" s="39">
        <v>6.23</v>
      </c>
      <c r="J21" s="39" t="s">
        <v>274</v>
      </c>
      <c r="K21" s="136">
        <v>13.85066</v>
      </c>
      <c r="L21" s="42" t="s">
        <v>29</v>
      </c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</row>
    <row r="22" spans="1:69" x14ac:dyDescent="0.2">
      <c r="A22" s="41" t="s">
        <v>30</v>
      </c>
      <c r="B22" s="39">
        <v>16.073872000000001</v>
      </c>
      <c r="C22" s="39">
        <v>8.390663</v>
      </c>
      <c r="D22" s="39">
        <v>13.497</v>
      </c>
      <c r="E22" s="39" t="s">
        <v>274</v>
      </c>
      <c r="F22" s="136">
        <v>8.2659339999999997</v>
      </c>
      <c r="G22" s="39" t="s">
        <v>293</v>
      </c>
      <c r="H22" s="39" t="s">
        <v>293</v>
      </c>
      <c r="I22" s="39">
        <v>0.34100000000000003</v>
      </c>
      <c r="J22" s="39" t="s">
        <v>274</v>
      </c>
      <c r="K22" s="136">
        <v>1.7738579999999999</v>
      </c>
      <c r="L22" s="42" t="s">
        <v>31</v>
      </c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</row>
    <row r="23" spans="1:69" x14ac:dyDescent="0.2">
      <c r="A23" s="41" t="s">
        <v>32</v>
      </c>
      <c r="B23" s="39">
        <v>159.71241000000001</v>
      </c>
      <c r="C23" s="39">
        <v>106.49415</v>
      </c>
      <c r="D23" s="39">
        <v>170.077</v>
      </c>
      <c r="E23" s="39" t="s">
        <v>274</v>
      </c>
      <c r="F23" s="136">
        <v>128.831808</v>
      </c>
      <c r="G23" s="39">
        <v>162.539196</v>
      </c>
      <c r="H23" s="39">
        <v>3.971616</v>
      </c>
      <c r="I23" s="39">
        <v>11.302</v>
      </c>
      <c r="J23" s="39" t="s">
        <v>274</v>
      </c>
      <c r="K23" s="136">
        <v>2.3726989999999999</v>
      </c>
      <c r="L23" s="42" t="s">
        <v>321</v>
      </c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</row>
    <row r="24" spans="1:69" x14ac:dyDescent="0.2">
      <c r="A24" s="41" t="s">
        <v>33</v>
      </c>
      <c r="B24" s="39" t="s">
        <v>293</v>
      </c>
      <c r="C24" s="39" t="s">
        <v>293</v>
      </c>
      <c r="D24" s="39" t="s">
        <v>293</v>
      </c>
      <c r="E24" s="39" t="s">
        <v>274</v>
      </c>
      <c r="F24" s="136">
        <v>0.361653</v>
      </c>
      <c r="G24" s="39" t="s">
        <v>293</v>
      </c>
      <c r="H24" s="39" t="s">
        <v>293</v>
      </c>
      <c r="I24" s="39" t="s">
        <v>293</v>
      </c>
      <c r="J24" s="39" t="s">
        <v>274</v>
      </c>
      <c r="K24" s="136" t="s">
        <v>293</v>
      </c>
      <c r="L24" s="42" t="s">
        <v>34</v>
      </c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</row>
    <row r="25" spans="1:69" x14ac:dyDescent="0.2">
      <c r="A25" s="41" t="s">
        <v>35</v>
      </c>
      <c r="B25" s="39">
        <v>173.603105</v>
      </c>
      <c r="C25" s="39">
        <v>82.699167000000003</v>
      </c>
      <c r="D25" s="39">
        <v>97.191999999999993</v>
      </c>
      <c r="E25" s="39" t="s">
        <v>274</v>
      </c>
      <c r="F25" s="136">
        <v>77.079934000000009</v>
      </c>
      <c r="G25" s="39">
        <v>0.12515799999999999</v>
      </c>
      <c r="H25" s="39">
        <v>6.2738509999999996</v>
      </c>
      <c r="I25" s="39">
        <v>19.992999999999999</v>
      </c>
      <c r="J25" s="39" t="s">
        <v>274</v>
      </c>
      <c r="K25" s="136">
        <v>8.9367360000000016</v>
      </c>
      <c r="L25" s="42" t="s">
        <v>36</v>
      </c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</row>
    <row r="26" spans="1:69" x14ac:dyDescent="0.2">
      <c r="A26" s="41" t="s">
        <v>37</v>
      </c>
      <c r="B26" s="39">
        <v>1.586652</v>
      </c>
      <c r="C26" s="39">
        <v>8.5797410000000003</v>
      </c>
      <c r="D26" s="39">
        <v>5.5830000000000002</v>
      </c>
      <c r="E26" s="39" t="s">
        <v>274</v>
      </c>
      <c r="F26" s="136">
        <v>4.9502420000000003</v>
      </c>
      <c r="G26" s="39" t="s">
        <v>293</v>
      </c>
      <c r="H26" s="39">
        <v>6.4975000000000005E-2</v>
      </c>
      <c r="I26" s="39">
        <v>11.593999999999999</v>
      </c>
      <c r="J26" s="39" t="s">
        <v>274</v>
      </c>
      <c r="K26" s="136" t="s">
        <v>293</v>
      </c>
      <c r="L26" s="42" t="s">
        <v>38</v>
      </c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</row>
    <row r="27" spans="1:69" x14ac:dyDescent="0.2">
      <c r="A27" s="41" t="s">
        <v>39</v>
      </c>
      <c r="B27" s="39">
        <v>20.964227999999999</v>
      </c>
      <c r="C27" s="39">
        <v>25.120273999999998</v>
      </c>
      <c r="D27" s="39">
        <v>28.306000000000001</v>
      </c>
      <c r="E27" s="39" t="s">
        <v>274</v>
      </c>
      <c r="F27" s="136">
        <v>36.264851999999998</v>
      </c>
      <c r="G27" s="39">
        <v>0.354348</v>
      </c>
      <c r="H27" s="39">
        <v>8.8462540000000001</v>
      </c>
      <c r="I27" s="39">
        <v>7.8460000000000001</v>
      </c>
      <c r="J27" s="39" t="s">
        <v>274</v>
      </c>
      <c r="K27" s="136">
        <v>0.39986099999999997</v>
      </c>
      <c r="L27" s="42" t="s">
        <v>196</v>
      </c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</row>
    <row r="28" spans="1:69" x14ac:dyDescent="0.2">
      <c r="A28" s="41" t="s">
        <v>40</v>
      </c>
      <c r="B28" s="39">
        <v>46.100700000000003</v>
      </c>
      <c r="C28" s="39">
        <v>82.267544999999998</v>
      </c>
      <c r="D28" s="39">
        <v>79.739000000000004</v>
      </c>
      <c r="E28" s="39" t="s">
        <v>274</v>
      </c>
      <c r="F28" s="136">
        <v>77.608475000000013</v>
      </c>
      <c r="G28" s="39">
        <v>1.096371</v>
      </c>
      <c r="H28" s="39">
        <v>1.708229</v>
      </c>
      <c r="I28" s="39">
        <v>0.99</v>
      </c>
      <c r="J28" s="39" t="s">
        <v>274</v>
      </c>
      <c r="K28" s="136">
        <v>0.65881800000000001</v>
      </c>
      <c r="L28" s="42" t="s">
        <v>41</v>
      </c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</row>
    <row r="29" spans="1:69" ht="25.5" x14ac:dyDescent="0.2">
      <c r="A29" s="203" t="s">
        <v>229</v>
      </c>
      <c r="B29" s="39">
        <v>132.26421999999999</v>
      </c>
      <c r="C29" s="39">
        <v>203.02487600000001</v>
      </c>
      <c r="D29" s="39">
        <v>185.58199999999999</v>
      </c>
      <c r="E29" s="39" t="s">
        <v>274</v>
      </c>
      <c r="F29" s="136">
        <v>110.92023399999999</v>
      </c>
      <c r="G29" s="39">
        <v>6.8314130000000004</v>
      </c>
      <c r="H29" s="39">
        <v>8.38537</v>
      </c>
      <c r="I29" s="39">
        <v>17.795999999999999</v>
      </c>
      <c r="J29" s="39" t="s">
        <v>274</v>
      </c>
      <c r="K29" s="136">
        <v>90.274778000000012</v>
      </c>
      <c r="L29" s="204" t="s">
        <v>228</v>
      </c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</row>
    <row r="30" spans="1:69" x14ac:dyDescent="0.2">
      <c r="A30" s="197" t="s">
        <v>43</v>
      </c>
      <c r="B30" s="18">
        <v>31.158612000000002</v>
      </c>
      <c r="C30" s="18">
        <v>52.930278000000001</v>
      </c>
      <c r="D30" s="18">
        <v>17.21</v>
      </c>
      <c r="E30" s="18" t="s">
        <v>274</v>
      </c>
      <c r="F30" s="131">
        <v>38.818343999999996</v>
      </c>
      <c r="G30" s="18">
        <v>0.49002400000000002</v>
      </c>
      <c r="H30" s="18">
        <v>34.673783999999998</v>
      </c>
      <c r="I30" s="18">
        <v>13.417</v>
      </c>
      <c r="J30" s="18" t="s">
        <v>274</v>
      </c>
      <c r="K30" s="131">
        <v>1.9514899999999999</v>
      </c>
      <c r="L30" s="198" t="s">
        <v>44</v>
      </c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</row>
    <row r="31" spans="1:69" x14ac:dyDescent="0.2">
      <c r="A31" s="41" t="s">
        <v>65</v>
      </c>
      <c r="B31" s="39">
        <v>5.5004520000000001</v>
      </c>
      <c r="C31" s="39">
        <v>7.897062</v>
      </c>
      <c r="D31" s="39">
        <v>0.86399999999999999</v>
      </c>
      <c r="E31" s="39" t="s">
        <v>274</v>
      </c>
      <c r="F31" s="136">
        <v>0.71830700000000003</v>
      </c>
      <c r="G31" s="39" t="s">
        <v>293</v>
      </c>
      <c r="H31" s="39" t="s">
        <v>293</v>
      </c>
      <c r="I31" s="39">
        <v>8.7999999999999995E-2</v>
      </c>
      <c r="J31" s="39" t="s">
        <v>274</v>
      </c>
      <c r="K31" s="136">
        <v>8.5800000000000001E-2</v>
      </c>
      <c r="L31" s="42" t="s">
        <v>66</v>
      </c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</row>
    <row r="32" spans="1:69" x14ac:dyDescent="0.2">
      <c r="A32" s="41" t="s">
        <v>45</v>
      </c>
      <c r="B32" s="47">
        <v>5.0728949999999999</v>
      </c>
      <c r="C32" s="47">
        <v>9.6461640000000006</v>
      </c>
      <c r="D32" s="47">
        <v>8.69</v>
      </c>
      <c r="E32" s="47" t="s">
        <v>274</v>
      </c>
      <c r="F32" s="137">
        <v>13.282391000000001</v>
      </c>
      <c r="G32" s="47" t="s">
        <v>293</v>
      </c>
      <c r="H32" s="47">
        <v>5.5416E-2</v>
      </c>
      <c r="I32" s="47" t="s">
        <v>293</v>
      </c>
      <c r="J32" s="47" t="s">
        <v>274</v>
      </c>
      <c r="K32" s="137" t="s">
        <v>293</v>
      </c>
      <c r="L32" s="42" t="s">
        <v>46</v>
      </c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</row>
    <row r="33" spans="1:69" x14ac:dyDescent="0.2">
      <c r="A33" s="41" t="s">
        <v>47</v>
      </c>
      <c r="B33" s="39">
        <v>4.0295680000000003</v>
      </c>
      <c r="C33" s="39">
        <v>2.689136</v>
      </c>
      <c r="D33" s="39" t="s">
        <v>293</v>
      </c>
      <c r="E33" s="39" t="s">
        <v>274</v>
      </c>
      <c r="F33" s="136">
        <v>3.6767300000000001</v>
      </c>
      <c r="G33" s="39" t="s">
        <v>293</v>
      </c>
      <c r="H33" s="39" t="s">
        <v>293</v>
      </c>
      <c r="I33" s="39" t="s">
        <v>293</v>
      </c>
      <c r="J33" s="39" t="s">
        <v>274</v>
      </c>
      <c r="K33" s="136" t="s">
        <v>293</v>
      </c>
      <c r="L33" s="42" t="s">
        <v>48</v>
      </c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</row>
    <row r="34" spans="1:69" x14ac:dyDescent="0.2">
      <c r="A34" s="41" t="s">
        <v>49</v>
      </c>
      <c r="B34" s="39">
        <v>4.332382</v>
      </c>
      <c r="C34" s="39">
        <v>3.0994769999999998</v>
      </c>
      <c r="D34" s="39">
        <v>1.0609999999999999</v>
      </c>
      <c r="E34" s="39" t="s">
        <v>274</v>
      </c>
      <c r="F34" s="136">
        <v>0.67434099999999997</v>
      </c>
      <c r="G34" s="39" t="s">
        <v>293</v>
      </c>
      <c r="H34" s="39" t="s">
        <v>293</v>
      </c>
      <c r="I34" s="39" t="s">
        <v>293</v>
      </c>
      <c r="J34" s="39" t="s">
        <v>274</v>
      </c>
      <c r="K34" s="136" t="s">
        <v>293</v>
      </c>
      <c r="L34" s="42" t="s">
        <v>50</v>
      </c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</row>
    <row r="35" spans="1:69" x14ac:dyDescent="0.2">
      <c r="A35" s="41" t="s">
        <v>51</v>
      </c>
      <c r="B35" s="39">
        <v>4.1907639999999997</v>
      </c>
      <c r="C35" s="39">
        <v>7.3452260000000003</v>
      </c>
      <c r="D35" s="39">
        <v>6.1280000000000001</v>
      </c>
      <c r="E35" s="39" t="s">
        <v>274</v>
      </c>
      <c r="F35" s="136">
        <v>5.5717910000000002</v>
      </c>
      <c r="G35" s="39">
        <v>0.28321200000000002</v>
      </c>
      <c r="H35" s="39">
        <v>17.859629999999999</v>
      </c>
      <c r="I35" s="39">
        <v>13.298</v>
      </c>
      <c r="J35" s="39" t="s">
        <v>274</v>
      </c>
      <c r="K35" s="136">
        <v>1.8510900000000001</v>
      </c>
      <c r="L35" s="42" t="s">
        <v>52</v>
      </c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</row>
    <row r="36" spans="1:69" x14ac:dyDescent="0.2">
      <c r="A36" s="41" t="s">
        <v>69</v>
      </c>
      <c r="B36" s="39">
        <v>3.9848870000000001</v>
      </c>
      <c r="C36" s="39">
        <v>1.6269670000000001</v>
      </c>
      <c r="D36" s="39" t="s">
        <v>293</v>
      </c>
      <c r="E36" s="39" t="s">
        <v>274</v>
      </c>
      <c r="F36" s="136">
        <v>5.6476410000000001</v>
      </c>
      <c r="G36" s="39">
        <v>0.1439</v>
      </c>
      <c r="H36" s="39">
        <v>16.704622000000001</v>
      </c>
      <c r="I36" s="39" t="s">
        <v>293</v>
      </c>
      <c r="J36" s="39" t="s">
        <v>274</v>
      </c>
      <c r="K36" s="136" t="s">
        <v>293</v>
      </c>
      <c r="L36" s="42" t="s">
        <v>70</v>
      </c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</row>
    <row r="37" spans="1:69" x14ac:dyDescent="0.2">
      <c r="A37" s="41" t="s">
        <v>53</v>
      </c>
      <c r="B37" s="39">
        <v>0.41025</v>
      </c>
      <c r="C37" s="39">
        <v>0.741039</v>
      </c>
      <c r="D37" s="39" t="s">
        <v>293</v>
      </c>
      <c r="E37" s="39" t="s">
        <v>274</v>
      </c>
      <c r="F37" s="136">
        <v>1.422237</v>
      </c>
      <c r="G37" s="39" t="s">
        <v>293</v>
      </c>
      <c r="H37" s="39" t="s">
        <v>293</v>
      </c>
      <c r="I37" s="39" t="s">
        <v>293</v>
      </c>
      <c r="J37" s="39" t="s">
        <v>274</v>
      </c>
      <c r="K37" s="136" t="s">
        <v>293</v>
      </c>
      <c r="L37" s="42" t="s">
        <v>54</v>
      </c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</row>
    <row r="38" spans="1:69" x14ac:dyDescent="0.2">
      <c r="A38" s="41" t="s">
        <v>55</v>
      </c>
      <c r="B38" s="39">
        <v>3.6374140000000001</v>
      </c>
      <c r="C38" s="39">
        <v>19.885207000000001</v>
      </c>
      <c r="D38" s="39">
        <v>0.46700000000000003</v>
      </c>
      <c r="E38" s="39" t="s">
        <v>274</v>
      </c>
      <c r="F38" s="136">
        <v>7.8249060000000004</v>
      </c>
      <c r="G38" s="39">
        <v>6.2812000000000007E-2</v>
      </c>
      <c r="H38" s="39">
        <v>5.0153000000000003E-2</v>
      </c>
      <c r="I38" s="39" t="s">
        <v>293</v>
      </c>
      <c r="J38" s="39" t="s">
        <v>274</v>
      </c>
      <c r="K38" s="136" t="s">
        <v>293</v>
      </c>
      <c r="L38" s="48" t="s">
        <v>56</v>
      </c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</row>
    <row r="39" spans="1:69" s="101" customFormat="1" ht="25.5" x14ac:dyDescent="0.2">
      <c r="A39" s="205" t="s">
        <v>57</v>
      </c>
      <c r="B39" s="22">
        <v>14.285869999999999</v>
      </c>
      <c r="C39" s="22">
        <v>29.021077999999999</v>
      </c>
      <c r="D39" s="22">
        <v>35.058999999999997</v>
      </c>
      <c r="E39" s="22" t="s">
        <v>274</v>
      </c>
      <c r="F39" s="132">
        <v>29.877445999999999</v>
      </c>
      <c r="G39" s="22">
        <v>9.8778000000000005E-2</v>
      </c>
      <c r="H39" s="22" t="s">
        <v>293</v>
      </c>
      <c r="I39" s="22" t="s">
        <v>293</v>
      </c>
      <c r="J39" s="22" t="s">
        <v>274</v>
      </c>
      <c r="K39" s="132">
        <v>2.0442239999999998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</row>
    <row r="40" spans="1:69" x14ac:dyDescent="0.2">
      <c r="A40" s="41" t="s">
        <v>59</v>
      </c>
      <c r="B40" s="39">
        <v>1.6375740000000001</v>
      </c>
      <c r="C40" s="39">
        <v>2.0023900000000001</v>
      </c>
      <c r="D40" s="39">
        <v>4.1130000000000004</v>
      </c>
      <c r="E40" s="39" t="s">
        <v>274</v>
      </c>
      <c r="F40" s="136">
        <v>2.8150089999999999</v>
      </c>
      <c r="G40" s="39">
        <v>9.8678000000000002E-2</v>
      </c>
      <c r="H40" s="39" t="s">
        <v>293</v>
      </c>
      <c r="I40" s="39" t="s">
        <v>293</v>
      </c>
      <c r="J40" s="39" t="s">
        <v>274</v>
      </c>
      <c r="K40" s="136" t="s">
        <v>293</v>
      </c>
      <c r="L40" s="42" t="s">
        <v>60</v>
      </c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</row>
    <row r="41" spans="1:69" x14ac:dyDescent="0.2">
      <c r="A41" s="41" t="s">
        <v>61</v>
      </c>
      <c r="B41" s="39">
        <v>12.6355</v>
      </c>
      <c r="C41" s="39">
        <v>26.100673</v>
      </c>
      <c r="D41" s="39">
        <v>30.946000000000002</v>
      </c>
      <c r="E41" s="39" t="s">
        <v>274</v>
      </c>
      <c r="F41" s="136">
        <v>27.046012999999999</v>
      </c>
      <c r="G41" s="39" t="s">
        <v>293</v>
      </c>
      <c r="H41" s="39" t="s">
        <v>293</v>
      </c>
      <c r="I41" s="39" t="s">
        <v>293</v>
      </c>
      <c r="J41" s="39" t="s">
        <v>274</v>
      </c>
      <c r="K41" s="136">
        <v>2.0402239999999998</v>
      </c>
      <c r="L41" s="42" t="s">
        <v>62</v>
      </c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</row>
    <row r="42" spans="1:69" x14ac:dyDescent="0.2">
      <c r="A42" s="41" t="s">
        <v>55</v>
      </c>
      <c r="B42" s="51" t="s">
        <v>293</v>
      </c>
      <c r="C42" s="51">
        <v>0.91801500000000003</v>
      </c>
      <c r="D42" s="51" t="s">
        <v>293</v>
      </c>
      <c r="E42" s="39" t="s">
        <v>274</v>
      </c>
      <c r="F42" s="159" t="s">
        <v>293</v>
      </c>
      <c r="G42" s="39" t="s">
        <v>293</v>
      </c>
      <c r="H42" s="39" t="s">
        <v>293</v>
      </c>
      <c r="I42" s="39" t="s">
        <v>293</v>
      </c>
      <c r="J42" s="39" t="s">
        <v>274</v>
      </c>
      <c r="K42" s="159" t="s">
        <v>293</v>
      </c>
      <c r="L42" s="48" t="s">
        <v>56</v>
      </c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</row>
    <row r="43" spans="1:69" s="101" customFormat="1" ht="13.5" thickBot="1" x14ac:dyDescent="0.25">
      <c r="A43" s="52" t="s">
        <v>333</v>
      </c>
      <c r="B43" s="54">
        <v>21.677707000000002</v>
      </c>
      <c r="C43" s="54">
        <v>17.137159</v>
      </c>
      <c r="D43" s="54">
        <v>8.5000000000000006E-2</v>
      </c>
      <c r="E43" s="54" t="s">
        <v>274</v>
      </c>
      <c r="F43" s="138">
        <v>9.4101630000000007</v>
      </c>
      <c r="G43" s="54" t="s">
        <v>293</v>
      </c>
      <c r="H43" s="54">
        <v>0.12731300000000001</v>
      </c>
      <c r="I43" s="54">
        <v>0.24299999999999999</v>
      </c>
      <c r="J43" s="54" t="s">
        <v>274</v>
      </c>
      <c r="K43" s="138" t="s">
        <v>293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</row>
    <row r="44" spans="1:69" s="101" customFormat="1" ht="20.25" customHeight="1" thickBot="1" x14ac:dyDescent="0.25">
      <c r="A44" s="206" t="s">
        <v>276</v>
      </c>
      <c r="B44" s="57">
        <v>292.19568299999997</v>
      </c>
      <c r="C44" s="57">
        <v>197.86701299999999</v>
      </c>
      <c r="D44" s="57">
        <v>135.77600000000001</v>
      </c>
      <c r="E44" s="57" t="s">
        <v>274</v>
      </c>
      <c r="F44" s="139">
        <v>270.97744699999998</v>
      </c>
      <c r="G44" s="57">
        <v>1.394477</v>
      </c>
      <c r="H44" s="57">
        <v>38.030231999999998</v>
      </c>
      <c r="I44" s="57">
        <v>13.417</v>
      </c>
      <c r="J44" s="57" t="s">
        <v>274</v>
      </c>
      <c r="K44" s="139">
        <v>6.5588790000000001</v>
      </c>
      <c r="L44" s="207" t="s">
        <v>280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</row>
    <row r="45" spans="1:69" x14ac:dyDescent="0.2">
      <c r="A45" s="41" t="s">
        <v>243</v>
      </c>
      <c r="B45" s="39">
        <v>1.2181999999999999</v>
      </c>
      <c r="C45" s="39">
        <v>0.465725</v>
      </c>
      <c r="D45" s="39" t="s">
        <v>293</v>
      </c>
      <c r="E45" s="39" t="s">
        <v>274</v>
      </c>
      <c r="F45" s="136">
        <v>2.6270160000000002</v>
      </c>
      <c r="G45" s="39" t="s">
        <v>293</v>
      </c>
      <c r="H45" s="39" t="s">
        <v>293</v>
      </c>
      <c r="I45" s="39" t="s">
        <v>293</v>
      </c>
      <c r="J45" s="39" t="s">
        <v>274</v>
      </c>
      <c r="K45" s="136" t="s">
        <v>293</v>
      </c>
      <c r="L45" s="42" t="s">
        <v>263</v>
      </c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</row>
    <row r="46" spans="1:69" x14ac:dyDescent="0.2">
      <c r="A46" s="41" t="s">
        <v>71</v>
      </c>
      <c r="B46" s="39">
        <v>107.28344</v>
      </c>
      <c r="C46" s="39">
        <v>63.147359999999999</v>
      </c>
      <c r="D46" s="39" t="s">
        <v>293</v>
      </c>
      <c r="E46" s="39" t="s">
        <v>274</v>
      </c>
      <c r="F46" s="136">
        <v>103.511342</v>
      </c>
      <c r="G46" s="39">
        <v>0.87885999999999997</v>
      </c>
      <c r="H46" s="39">
        <v>3.3413919999999999</v>
      </c>
      <c r="I46" s="39" t="s">
        <v>293</v>
      </c>
      <c r="J46" s="39" t="s">
        <v>274</v>
      </c>
      <c r="K46" s="136">
        <v>2.3916730000000004</v>
      </c>
      <c r="L46" s="42" t="s">
        <v>72</v>
      </c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</row>
    <row r="47" spans="1:69" x14ac:dyDescent="0.2">
      <c r="A47" s="41" t="s">
        <v>73</v>
      </c>
      <c r="B47" s="39">
        <v>149.03184999999999</v>
      </c>
      <c r="C47" s="39">
        <v>78.869885999999994</v>
      </c>
      <c r="D47" s="39">
        <v>118.566</v>
      </c>
      <c r="E47" s="39" t="s">
        <v>274</v>
      </c>
      <c r="F47" s="136">
        <v>124.39167300000001</v>
      </c>
      <c r="G47" s="39" t="s">
        <v>293</v>
      </c>
      <c r="H47" s="39" t="s">
        <v>293</v>
      </c>
      <c r="I47" s="39" t="s">
        <v>293</v>
      </c>
      <c r="J47" s="39" t="s">
        <v>274</v>
      </c>
      <c r="K47" s="136">
        <v>5.7437000000000002E-2</v>
      </c>
      <c r="L47" s="42" t="s">
        <v>74</v>
      </c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</row>
    <row r="48" spans="1:69" s="101" customFormat="1" ht="13.5" thickBot="1" x14ac:dyDescent="0.25">
      <c r="A48" s="59" t="s">
        <v>334</v>
      </c>
      <c r="B48" s="60">
        <v>3.5035810000000001</v>
      </c>
      <c r="C48" s="60">
        <v>2.4537640000000001</v>
      </c>
      <c r="D48" s="60" t="s">
        <v>293</v>
      </c>
      <c r="E48" s="60" t="s">
        <v>274</v>
      </c>
      <c r="F48" s="140">
        <v>1.6290720000000001</v>
      </c>
      <c r="G48" s="60" t="s">
        <v>293</v>
      </c>
      <c r="H48" s="60" t="s">
        <v>293</v>
      </c>
      <c r="I48" s="60" t="s">
        <v>293</v>
      </c>
      <c r="J48" s="60" t="s">
        <v>274</v>
      </c>
      <c r="K48" s="140">
        <v>2.1582789999999998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</row>
    <row r="49" spans="1:69" ht="13.5" thickBot="1" x14ac:dyDescent="0.25">
      <c r="A49" s="194" t="s">
        <v>76</v>
      </c>
      <c r="B49" s="27">
        <v>520.57058199999994</v>
      </c>
      <c r="C49" s="27">
        <v>287.25472200000002</v>
      </c>
      <c r="D49" s="27">
        <v>554.51199999999994</v>
      </c>
      <c r="E49" s="27" t="s">
        <v>274</v>
      </c>
      <c r="F49" s="133">
        <v>340.67889299999996</v>
      </c>
      <c r="G49" s="27">
        <v>85.934342999999998</v>
      </c>
      <c r="H49" s="27">
        <v>97.426006000000001</v>
      </c>
      <c r="I49" s="27">
        <v>147.16900000000001</v>
      </c>
      <c r="J49" s="27" t="s">
        <v>274</v>
      </c>
      <c r="K49" s="133">
        <v>28.422194000000001</v>
      </c>
      <c r="L49" s="208" t="s">
        <v>77</v>
      </c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</row>
    <row r="50" spans="1:69" s="101" customFormat="1" ht="20.25" customHeight="1" thickBot="1" x14ac:dyDescent="0.25">
      <c r="A50" s="209" t="s">
        <v>7</v>
      </c>
      <c r="B50" s="30">
        <v>242.17038199999999</v>
      </c>
      <c r="C50" s="30">
        <v>79.335132000000002</v>
      </c>
      <c r="D50" s="30">
        <v>251.369</v>
      </c>
      <c r="E50" s="30" t="s">
        <v>274</v>
      </c>
      <c r="F50" s="64">
        <v>78.731002000000004</v>
      </c>
      <c r="G50" s="30">
        <v>62.272646999999999</v>
      </c>
      <c r="H50" s="30">
        <v>83.895870000000002</v>
      </c>
      <c r="I50" s="30">
        <v>131.07400000000001</v>
      </c>
      <c r="J50" s="30" t="s">
        <v>274</v>
      </c>
      <c r="K50" s="64">
        <v>22.683695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</row>
    <row r="51" spans="1:69" x14ac:dyDescent="0.2">
      <c r="A51" s="41" t="s">
        <v>78</v>
      </c>
      <c r="B51" s="39">
        <v>148.00448399999999</v>
      </c>
      <c r="C51" s="39">
        <v>13.616118999999999</v>
      </c>
      <c r="D51" s="39">
        <v>156.97999999999999</v>
      </c>
      <c r="E51" s="39" t="s">
        <v>274</v>
      </c>
      <c r="F51" s="136">
        <v>27.515515999999998</v>
      </c>
      <c r="G51" s="39">
        <v>56.565378000000003</v>
      </c>
      <c r="H51" s="39">
        <v>81.142027999999996</v>
      </c>
      <c r="I51" s="39">
        <v>122.804</v>
      </c>
      <c r="J51" s="39" t="s">
        <v>274</v>
      </c>
      <c r="K51" s="136">
        <v>21.970256000000003</v>
      </c>
      <c r="L51" s="42" t="s">
        <v>79</v>
      </c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</row>
    <row r="52" spans="1:69" ht="13.5" thickBot="1" x14ac:dyDescent="0.25">
      <c r="A52" s="41" t="s">
        <v>80</v>
      </c>
      <c r="B52" s="39">
        <v>94.165897999999999</v>
      </c>
      <c r="C52" s="39">
        <v>65.719013000000004</v>
      </c>
      <c r="D52" s="39">
        <v>94.388999999999996</v>
      </c>
      <c r="E52" s="39" t="s">
        <v>274</v>
      </c>
      <c r="F52" s="136">
        <v>51.215486000000006</v>
      </c>
      <c r="G52" s="39">
        <v>5.7072690000000001</v>
      </c>
      <c r="H52" s="39">
        <v>2.7538420000000001</v>
      </c>
      <c r="I52" s="39">
        <v>8.27</v>
      </c>
      <c r="J52" s="39" t="s">
        <v>274</v>
      </c>
      <c r="K52" s="136">
        <v>0.71343899999999993</v>
      </c>
      <c r="L52" s="42" t="s">
        <v>232</v>
      </c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</row>
    <row r="53" spans="1:69" s="101" customFormat="1" ht="20.25" customHeight="1" thickBot="1" x14ac:dyDescent="0.25">
      <c r="A53" s="211" t="s">
        <v>81</v>
      </c>
      <c r="B53" s="30">
        <v>278.40019999999998</v>
      </c>
      <c r="C53" s="30">
        <v>207.91959</v>
      </c>
      <c r="D53" s="30">
        <v>303.14299999999997</v>
      </c>
      <c r="E53" s="30" t="s">
        <v>274</v>
      </c>
      <c r="F53" s="64">
        <v>261.94789100000003</v>
      </c>
      <c r="G53" s="30">
        <v>23.661695999999999</v>
      </c>
      <c r="H53" s="30">
        <v>13.530136000000001</v>
      </c>
      <c r="I53" s="30">
        <v>16.094999999999999</v>
      </c>
      <c r="J53" s="30" t="s">
        <v>274</v>
      </c>
      <c r="K53" s="64">
        <v>5.738499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</row>
    <row r="54" spans="1:69" ht="25.5" x14ac:dyDescent="0.2">
      <c r="A54" s="205" t="s">
        <v>83</v>
      </c>
      <c r="B54" s="67">
        <v>166.39144099999999</v>
      </c>
      <c r="C54" s="67">
        <v>139.04392200000001</v>
      </c>
      <c r="D54" s="67">
        <v>142.56200000000001</v>
      </c>
      <c r="E54" s="67" t="s">
        <v>274</v>
      </c>
      <c r="F54" s="141">
        <v>116.82707499999999</v>
      </c>
      <c r="G54" s="67">
        <v>7.6502699999999999</v>
      </c>
      <c r="H54" s="67">
        <v>5.0023369999999998</v>
      </c>
      <c r="I54" s="67">
        <v>4.7560000000000002</v>
      </c>
      <c r="J54" s="67" t="s">
        <v>274</v>
      </c>
      <c r="K54" s="141">
        <v>5.275544</v>
      </c>
      <c r="L54" s="87" t="s">
        <v>322</v>
      </c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</row>
    <row r="55" spans="1:69" x14ac:dyDescent="0.2">
      <c r="A55" s="41" t="s">
        <v>85</v>
      </c>
      <c r="B55" s="39">
        <v>6.4930430000000001</v>
      </c>
      <c r="C55" s="39">
        <v>16.290941</v>
      </c>
      <c r="D55" s="39">
        <v>6.4889999999999999</v>
      </c>
      <c r="E55" s="39" t="s">
        <v>274</v>
      </c>
      <c r="F55" s="136">
        <v>1.428539</v>
      </c>
      <c r="G55" s="39">
        <v>0.11110100000000001</v>
      </c>
      <c r="H55" s="39">
        <v>0.115843</v>
      </c>
      <c r="I55" s="39" t="s">
        <v>293</v>
      </c>
      <c r="J55" s="39" t="s">
        <v>274</v>
      </c>
      <c r="K55" s="136" t="s">
        <v>293</v>
      </c>
      <c r="L55" s="42" t="s">
        <v>86</v>
      </c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</row>
    <row r="56" spans="1:69" x14ac:dyDescent="0.2">
      <c r="A56" s="41" t="s">
        <v>87</v>
      </c>
      <c r="B56" s="39" t="s">
        <v>293</v>
      </c>
      <c r="C56" s="39">
        <v>4.6433289999999996</v>
      </c>
      <c r="D56" s="39" t="s">
        <v>293</v>
      </c>
      <c r="E56" s="39" t="s">
        <v>274</v>
      </c>
      <c r="F56" s="136">
        <v>6.7322000000000007E-2</v>
      </c>
      <c r="G56" s="39" t="s">
        <v>293</v>
      </c>
      <c r="H56" s="39" t="s">
        <v>293</v>
      </c>
      <c r="I56" s="39" t="s">
        <v>293</v>
      </c>
      <c r="J56" s="39" t="s">
        <v>274</v>
      </c>
      <c r="K56" s="136" t="s">
        <v>293</v>
      </c>
      <c r="L56" s="42" t="s">
        <v>88</v>
      </c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</row>
    <row r="57" spans="1:69" x14ac:dyDescent="0.2">
      <c r="A57" s="41" t="s">
        <v>89</v>
      </c>
      <c r="B57" s="39">
        <v>119.934175</v>
      </c>
      <c r="C57" s="39">
        <v>88.813058999999996</v>
      </c>
      <c r="D57" s="39">
        <v>93.099000000000004</v>
      </c>
      <c r="E57" s="39" t="s">
        <v>274</v>
      </c>
      <c r="F57" s="136">
        <v>23.822904000000001</v>
      </c>
      <c r="G57" s="39" t="s">
        <v>293</v>
      </c>
      <c r="H57" s="39">
        <v>6.8801000000000001E-2</v>
      </c>
      <c r="I57" s="39">
        <v>7.0999999999999994E-2</v>
      </c>
      <c r="J57" s="39" t="s">
        <v>274</v>
      </c>
      <c r="K57" s="136">
        <v>0.80782500000000002</v>
      </c>
      <c r="L57" s="42" t="s">
        <v>90</v>
      </c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</row>
    <row r="58" spans="1:69" ht="15.75" customHeight="1" x14ac:dyDescent="0.2">
      <c r="A58" s="41" t="s">
        <v>91</v>
      </c>
      <c r="B58" s="39">
        <v>4.672612</v>
      </c>
      <c r="C58" s="39">
        <v>1.22296</v>
      </c>
      <c r="D58" s="39" t="s">
        <v>293</v>
      </c>
      <c r="E58" s="39" t="s">
        <v>274</v>
      </c>
      <c r="F58" s="136">
        <v>1.952243</v>
      </c>
      <c r="G58" s="39" t="s">
        <v>293</v>
      </c>
      <c r="H58" s="39" t="s">
        <v>293</v>
      </c>
      <c r="I58" s="39" t="s">
        <v>293</v>
      </c>
      <c r="J58" s="39" t="s">
        <v>274</v>
      </c>
      <c r="K58" s="136" t="s">
        <v>293</v>
      </c>
      <c r="L58" s="233" t="s">
        <v>175</v>
      </c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</row>
    <row r="59" spans="1:69" x14ac:dyDescent="0.2">
      <c r="A59" s="41" t="s">
        <v>93</v>
      </c>
      <c r="B59" s="39">
        <v>32.074275999999998</v>
      </c>
      <c r="C59" s="39">
        <v>20.262108000000001</v>
      </c>
      <c r="D59" s="39">
        <v>42.14</v>
      </c>
      <c r="E59" s="39" t="s">
        <v>274</v>
      </c>
      <c r="F59" s="136">
        <v>88.231195000000014</v>
      </c>
      <c r="G59" s="39">
        <v>8.6137000000000005E-2</v>
      </c>
      <c r="H59" s="39" t="s">
        <v>293</v>
      </c>
      <c r="I59" s="39" t="s">
        <v>293</v>
      </c>
      <c r="J59" s="39" t="s">
        <v>274</v>
      </c>
      <c r="K59" s="136" t="s">
        <v>293</v>
      </c>
      <c r="L59" s="42" t="s">
        <v>323</v>
      </c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</row>
    <row r="60" spans="1:69" x14ac:dyDescent="0.2">
      <c r="A60" s="41" t="s">
        <v>95</v>
      </c>
      <c r="B60" s="39">
        <v>2.1397520000000001</v>
      </c>
      <c r="C60" s="39">
        <v>1.8249029999999999</v>
      </c>
      <c r="D60" s="39">
        <v>0.83399999999999996</v>
      </c>
      <c r="E60" s="39" t="s">
        <v>274</v>
      </c>
      <c r="F60" s="136">
        <v>0.30197000000000002</v>
      </c>
      <c r="G60" s="39">
        <v>7.2583849999999996</v>
      </c>
      <c r="H60" s="39">
        <v>4.7716729999999998</v>
      </c>
      <c r="I60" s="39">
        <v>4.6849999999999996</v>
      </c>
      <c r="J60" s="39" t="s">
        <v>274</v>
      </c>
      <c r="K60" s="136">
        <v>4.3760380000000003</v>
      </c>
      <c r="L60" s="42" t="s">
        <v>96</v>
      </c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</row>
    <row r="61" spans="1:69" x14ac:dyDescent="0.2">
      <c r="A61" s="41" t="s">
        <v>55</v>
      </c>
      <c r="B61" s="51">
        <v>1.077583</v>
      </c>
      <c r="C61" s="51">
        <v>5.9866219999999997</v>
      </c>
      <c r="D61" s="51" t="s">
        <v>293</v>
      </c>
      <c r="E61" s="51" t="s">
        <v>274</v>
      </c>
      <c r="F61" s="159">
        <v>1.022902</v>
      </c>
      <c r="G61" s="39">
        <v>0.17904700000000001</v>
      </c>
      <c r="H61" s="39" t="s">
        <v>293</v>
      </c>
      <c r="I61" s="39" t="s">
        <v>293</v>
      </c>
      <c r="J61" s="39" t="s">
        <v>274</v>
      </c>
      <c r="K61" s="159">
        <v>6.5106999999999998E-2</v>
      </c>
      <c r="L61" s="42" t="s">
        <v>56</v>
      </c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</row>
    <row r="62" spans="1:69" ht="13.5" thickBot="1" x14ac:dyDescent="0.25">
      <c r="A62" s="86" t="s">
        <v>324</v>
      </c>
      <c r="B62" s="39">
        <v>112.008759</v>
      </c>
      <c r="C62" s="39">
        <v>68.875668000000005</v>
      </c>
      <c r="D62" s="39">
        <v>160.58099999999999</v>
      </c>
      <c r="E62" s="39" t="s">
        <v>274</v>
      </c>
      <c r="F62" s="136">
        <v>145.12081599999999</v>
      </c>
      <c r="G62" s="68">
        <v>16.011426</v>
      </c>
      <c r="H62" s="68">
        <v>8.5277989999999999</v>
      </c>
      <c r="I62" s="68">
        <v>11.339</v>
      </c>
      <c r="J62" s="68" t="s">
        <v>274</v>
      </c>
      <c r="K62" s="136">
        <v>0.46295500000000001</v>
      </c>
      <c r="L62" s="87" t="s">
        <v>98</v>
      </c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</row>
    <row r="63" spans="1:69" ht="13.5" thickBot="1" x14ac:dyDescent="0.25">
      <c r="A63" s="194" t="s">
        <v>99</v>
      </c>
      <c r="B63" s="15">
        <v>316.30616900000001</v>
      </c>
      <c r="C63" s="15">
        <v>255.38937300000001</v>
      </c>
      <c r="D63" s="15">
        <v>448.65899999999999</v>
      </c>
      <c r="E63" s="15" t="s">
        <v>274</v>
      </c>
      <c r="F63" s="130">
        <v>144.16326599999999</v>
      </c>
      <c r="G63" s="15">
        <v>9.4666E-2</v>
      </c>
      <c r="H63" s="15" t="s">
        <v>293</v>
      </c>
      <c r="I63" s="15" t="s">
        <v>293</v>
      </c>
      <c r="J63" s="15" t="s">
        <v>274</v>
      </c>
      <c r="K63" s="130">
        <v>0.60472000000000004</v>
      </c>
      <c r="L63" s="208" t="s">
        <v>100</v>
      </c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</row>
    <row r="64" spans="1:69" ht="20.25" customHeight="1" thickBot="1" x14ac:dyDescent="0.25">
      <c r="A64" s="209" t="s">
        <v>7</v>
      </c>
      <c r="B64" s="30">
        <v>315.616758</v>
      </c>
      <c r="C64" s="30">
        <v>254.55981600000001</v>
      </c>
      <c r="D64" s="30">
        <v>448.65899999999999</v>
      </c>
      <c r="E64" s="30" t="s">
        <v>274</v>
      </c>
      <c r="F64" s="64">
        <v>143.22061199999999</v>
      </c>
      <c r="G64" s="30">
        <v>9.2665999999999998E-2</v>
      </c>
      <c r="H64" s="30" t="s">
        <v>293</v>
      </c>
      <c r="I64" s="30" t="s">
        <v>293</v>
      </c>
      <c r="J64" s="30" t="s">
        <v>274</v>
      </c>
      <c r="K64" s="64">
        <v>0.58241999999999994</v>
      </c>
      <c r="L64" s="210" t="s">
        <v>101</v>
      </c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</row>
    <row r="65" spans="1:69" x14ac:dyDescent="0.2">
      <c r="A65" s="41" t="s">
        <v>102</v>
      </c>
      <c r="B65" s="39">
        <v>272.77743500000003</v>
      </c>
      <c r="C65" s="39">
        <v>206.18796800000001</v>
      </c>
      <c r="D65" s="39">
        <v>402.83499999999998</v>
      </c>
      <c r="E65" s="39" t="s">
        <v>274</v>
      </c>
      <c r="F65" s="136">
        <v>15.953901</v>
      </c>
      <c r="G65" s="39">
        <v>9.2665999999999998E-2</v>
      </c>
      <c r="H65" s="39" t="s">
        <v>293</v>
      </c>
      <c r="I65" s="39" t="s">
        <v>293</v>
      </c>
      <c r="J65" s="39" t="s">
        <v>274</v>
      </c>
      <c r="K65" s="136">
        <v>0.58241999999999994</v>
      </c>
      <c r="L65" s="42" t="s">
        <v>325</v>
      </c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</row>
    <row r="66" spans="1:69" ht="13.5" thickBot="1" x14ac:dyDescent="0.25">
      <c r="A66" s="41" t="s">
        <v>104</v>
      </c>
      <c r="B66" s="39">
        <v>42.839323</v>
      </c>
      <c r="C66" s="39">
        <v>48.371848</v>
      </c>
      <c r="D66" s="39">
        <v>45.823999999999998</v>
      </c>
      <c r="E66" s="39" t="s">
        <v>274</v>
      </c>
      <c r="F66" s="136">
        <v>127.266711</v>
      </c>
      <c r="G66" s="39" t="s">
        <v>293</v>
      </c>
      <c r="H66" s="39" t="s">
        <v>293</v>
      </c>
      <c r="I66" s="39" t="s">
        <v>293</v>
      </c>
      <c r="J66" s="39" t="s">
        <v>274</v>
      </c>
      <c r="K66" s="136" t="s">
        <v>293</v>
      </c>
      <c r="L66" s="42" t="s">
        <v>105</v>
      </c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</row>
    <row r="67" spans="1:69" ht="20.25" customHeight="1" thickBot="1" x14ac:dyDescent="0.25">
      <c r="A67" s="211" t="s">
        <v>81</v>
      </c>
      <c r="B67" s="30">
        <v>0.689411</v>
      </c>
      <c r="C67" s="30">
        <v>0.82955699999999999</v>
      </c>
      <c r="D67" s="30" t="s">
        <v>293</v>
      </c>
      <c r="E67" s="30" t="s">
        <v>274</v>
      </c>
      <c r="F67" s="64">
        <v>0.94265399999999999</v>
      </c>
      <c r="G67" s="30" t="s">
        <v>293</v>
      </c>
      <c r="H67" s="30" t="s">
        <v>293</v>
      </c>
      <c r="I67" s="30" t="s">
        <v>293</v>
      </c>
      <c r="J67" s="30" t="s">
        <v>274</v>
      </c>
      <c r="K67" s="64" t="s">
        <v>293</v>
      </c>
      <c r="L67" s="212" t="s">
        <v>106</v>
      </c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</row>
    <row r="68" spans="1:69" ht="13.5" thickBot="1" x14ac:dyDescent="0.25">
      <c r="A68" s="213" t="s">
        <v>107</v>
      </c>
      <c r="B68" s="15">
        <v>7080.5690809999996</v>
      </c>
      <c r="C68" s="15">
        <v>4827.3013890000002</v>
      </c>
      <c r="D68" s="15" t="s">
        <v>293</v>
      </c>
      <c r="E68" s="15" t="s">
        <v>274</v>
      </c>
      <c r="F68" s="130">
        <v>6656.9586620000009</v>
      </c>
      <c r="G68" s="15">
        <v>8254.4325210000006</v>
      </c>
      <c r="H68" s="15">
        <v>2133.2155929999999</v>
      </c>
      <c r="I68" s="15">
        <v>5870.915</v>
      </c>
      <c r="J68" s="15" t="s">
        <v>274</v>
      </c>
      <c r="K68" s="130">
        <v>5394.0652420000006</v>
      </c>
      <c r="L68" s="214" t="s">
        <v>108</v>
      </c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</row>
    <row r="69" spans="1:69" ht="20.25" customHeight="1" thickBot="1" x14ac:dyDescent="0.25">
      <c r="A69" s="209" t="s">
        <v>225</v>
      </c>
      <c r="B69" s="30">
        <v>591.87248799999998</v>
      </c>
      <c r="C69" s="30">
        <v>295.38680799999997</v>
      </c>
      <c r="D69" s="30">
        <v>340.82299999999998</v>
      </c>
      <c r="E69" s="30" t="s">
        <v>274</v>
      </c>
      <c r="F69" s="64">
        <v>427.53941000000003</v>
      </c>
      <c r="G69" s="30">
        <v>315.29847999999998</v>
      </c>
      <c r="H69" s="30">
        <v>5.1596000000000002</v>
      </c>
      <c r="I69" s="30">
        <v>6.2930000000000001</v>
      </c>
      <c r="J69" s="30" t="s">
        <v>274</v>
      </c>
      <c r="K69" s="64">
        <v>0.70578399999999997</v>
      </c>
      <c r="L69" s="212" t="s">
        <v>208</v>
      </c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</row>
    <row r="70" spans="1:69" ht="13.5" thickBot="1" x14ac:dyDescent="0.25">
      <c r="A70" s="215" t="s">
        <v>111</v>
      </c>
      <c r="B70" s="75">
        <v>6488.6965929999997</v>
      </c>
      <c r="C70" s="75">
        <v>4531.914581</v>
      </c>
      <c r="D70" s="75">
        <v>6728.71</v>
      </c>
      <c r="E70" s="75" t="s">
        <v>274</v>
      </c>
      <c r="F70" s="143">
        <v>6229.4192520000006</v>
      </c>
      <c r="G70" s="75">
        <v>7939.1340410000003</v>
      </c>
      <c r="H70" s="75">
        <v>2128.0559929999999</v>
      </c>
      <c r="I70" s="75">
        <v>5864.6220000000003</v>
      </c>
      <c r="J70" s="75" t="s">
        <v>274</v>
      </c>
      <c r="K70" s="143">
        <v>5393.3594580000008</v>
      </c>
      <c r="L70" s="216" t="s">
        <v>106</v>
      </c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</row>
    <row r="71" spans="1:69" ht="13.5" thickBot="1" x14ac:dyDescent="0.25">
      <c r="A71" s="194" t="s">
        <v>112</v>
      </c>
      <c r="B71" s="77">
        <v>2481.7212380000001</v>
      </c>
      <c r="C71" s="77">
        <v>1622.5001749999999</v>
      </c>
      <c r="D71" s="77">
        <v>2627.2550000000001</v>
      </c>
      <c r="E71" s="77" t="s">
        <v>274</v>
      </c>
      <c r="F71" s="145">
        <v>2222.4447270000001</v>
      </c>
      <c r="G71" s="77">
        <v>1428.9569039999999</v>
      </c>
      <c r="H71" s="77">
        <v>1883.009589</v>
      </c>
      <c r="I71" s="77">
        <v>1756.7</v>
      </c>
      <c r="J71" s="77" t="s">
        <v>274</v>
      </c>
      <c r="K71" s="145">
        <v>1990.605667</v>
      </c>
      <c r="L71" s="208" t="s">
        <v>302</v>
      </c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</row>
    <row r="72" spans="1:69" s="101" customFormat="1" ht="25.5" x14ac:dyDescent="0.2">
      <c r="A72" s="78" t="s">
        <v>114</v>
      </c>
      <c r="B72" s="79">
        <v>644.96437500000002</v>
      </c>
      <c r="C72" s="79">
        <v>246.994767</v>
      </c>
      <c r="D72" s="79">
        <v>360.75299999999999</v>
      </c>
      <c r="E72" s="79" t="s">
        <v>274</v>
      </c>
      <c r="F72" s="147">
        <v>402.57503600000001</v>
      </c>
      <c r="G72" s="79">
        <v>5.2359559999999998</v>
      </c>
      <c r="H72" s="79">
        <v>8.6419809999999995</v>
      </c>
      <c r="I72" s="79">
        <v>18.36</v>
      </c>
      <c r="J72" s="79" t="s">
        <v>274</v>
      </c>
      <c r="K72" s="147">
        <v>40.221866999999996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</row>
    <row r="73" spans="1:69" x14ac:dyDescent="0.2">
      <c r="A73" s="41" t="s">
        <v>116</v>
      </c>
      <c r="B73" s="47">
        <v>407.22444999999999</v>
      </c>
      <c r="C73" s="47">
        <v>20.209164999999999</v>
      </c>
      <c r="D73" s="47">
        <v>53.802</v>
      </c>
      <c r="E73" s="47" t="s">
        <v>274</v>
      </c>
      <c r="F73" s="137">
        <v>27.299318</v>
      </c>
      <c r="G73" s="47" t="s">
        <v>293</v>
      </c>
      <c r="H73" s="47">
        <v>6.2592999999999996E-2</v>
      </c>
      <c r="I73" s="47" t="s">
        <v>293</v>
      </c>
      <c r="J73" s="47" t="s">
        <v>274</v>
      </c>
      <c r="K73" s="137">
        <v>12.112759</v>
      </c>
      <c r="L73" s="42" t="s">
        <v>233</v>
      </c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</row>
    <row r="74" spans="1:69" ht="13.5" thickBot="1" x14ac:dyDescent="0.25">
      <c r="A74" s="81" t="s">
        <v>118</v>
      </c>
      <c r="B74" s="82">
        <v>237.739925</v>
      </c>
      <c r="C74" s="82">
        <v>226.78560200000001</v>
      </c>
      <c r="D74" s="82">
        <v>306.95100000000002</v>
      </c>
      <c r="E74" s="82" t="s">
        <v>274</v>
      </c>
      <c r="F74" s="149">
        <v>375.27571799999998</v>
      </c>
      <c r="G74" s="82">
        <v>5.2317400000000003</v>
      </c>
      <c r="H74" s="82">
        <v>8.5793879999999998</v>
      </c>
      <c r="I74" s="82">
        <v>18.36</v>
      </c>
      <c r="J74" s="82" t="s">
        <v>274</v>
      </c>
      <c r="K74" s="149">
        <v>28.109107999999999</v>
      </c>
      <c r="L74" s="83" t="s">
        <v>119</v>
      </c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</row>
    <row r="75" spans="1:69" s="236" customFormat="1" ht="25.5" x14ac:dyDescent="0.2">
      <c r="A75" s="78" t="s">
        <v>120</v>
      </c>
      <c r="B75" s="19">
        <v>344.37395299999997</v>
      </c>
      <c r="C75" s="19">
        <v>275.64055200000001</v>
      </c>
      <c r="D75" s="19">
        <v>572.22400000000005</v>
      </c>
      <c r="E75" s="19" t="s">
        <v>274</v>
      </c>
      <c r="F75" s="150">
        <v>555.931648</v>
      </c>
      <c r="G75" s="19">
        <v>149.72436999999999</v>
      </c>
      <c r="H75" s="19">
        <v>10.257137</v>
      </c>
      <c r="I75" s="19">
        <v>8.3889999999999993</v>
      </c>
      <c r="J75" s="19" t="s">
        <v>274</v>
      </c>
      <c r="K75" s="150">
        <v>3.0702769999999999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</row>
    <row r="76" spans="1:69" x14ac:dyDescent="0.2">
      <c r="A76" s="41" t="s">
        <v>122</v>
      </c>
      <c r="B76" s="47">
        <v>33.321384999999999</v>
      </c>
      <c r="C76" s="47">
        <v>36.653810999999997</v>
      </c>
      <c r="D76" s="47">
        <v>78.055999999999997</v>
      </c>
      <c r="E76" s="47" t="s">
        <v>274</v>
      </c>
      <c r="F76" s="137">
        <v>126.68874599999999</v>
      </c>
      <c r="G76" s="47">
        <v>56.889406999999999</v>
      </c>
      <c r="H76" s="47">
        <v>2.5478049999999999</v>
      </c>
      <c r="I76" s="47">
        <v>1.877</v>
      </c>
      <c r="J76" s="47" t="s">
        <v>274</v>
      </c>
      <c r="K76" s="137">
        <v>0.198213</v>
      </c>
      <c r="L76" s="42" t="s">
        <v>123</v>
      </c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</row>
    <row r="77" spans="1:69" x14ac:dyDescent="0.2">
      <c r="A77" s="41" t="s">
        <v>124</v>
      </c>
      <c r="B77" s="47">
        <v>120.012648</v>
      </c>
      <c r="C77" s="47">
        <v>102.40946099999999</v>
      </c>
      <c r="D77" s="47">
        <v>267.71800000000002</v>
      </c>
      <c r="E77" s="47" t="s">
        <v>274</v>
      </c>
      <c r="F77" s="137">
        <v>42.598154000000001</v>
      </c>
      <c r="G77" s="47" t="s">
        <v>293</v>
      </c>
      <c r="H77" s="47">
        <v>0.63301700000000005</v>
      </c>
      <c r="I77" s="47">
        <v>0.60799999999999998</v>
      </c>
      <c r="J77" s="47" t="s">
        <v>274</v>
      </c>
      <c r="K77" s="137">
        <v>0.209289</v>
      </c>
      <c r="L77" s="42" t="s">
        <v>125</v>
      </c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</row>
    <row r="78" spans="1:69" x14ac:dyDescent="0.2">
      <c r="A78" s="41" t="s">
        <v>126</v>
      </c>
      <c r="B78" s="47">
        <v>0.73675100000000004</v>
      </c>
      <c r="C78" s="47">
        <v>0.54589200000000004</v>
      </c>
      <c r="D78" s="47" t="s">
        <v>293</v>
      </c>
      <c r="E78" s="47" t="s">
        <v>274</v>
      </c>
      <c r="F78" s="137">
        <v>1.9008260000000001</v>
      </c>
      <c r="G78" s="47" t="s">
        <v>293</v>
      </c>
      <c r="H78" s="47" t="s">
        <v>293</v>
      </c>
      <c r="I78" s="47" t="s">
        <v>293</v>
      </c>
      <c r="J78" s="47" t="s">
        <v>274</v>
      </c>
      <c r="K78" s="137" t="s">
        <v>293</v>
      </c>
      <c r="L78" s="42" t="s">
        <v>127</v>
      </c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</row>
    <row r="79" spans="1:69" x14ac:dyDescent="0.2">
      <c r="A79" s="41" t="s">
        <v>128</v>
      </c>
      <c r="B79" s="47">
        <v>10.509833</v>
      </c>
      <c r="C79" s="47">
        <v>38.116453</v>
      </c>
      <c r="D79" s="47">
        <v>6.9880000000000004</v>
      </c>
      <c r="E79" s="47" t="s">
        <v>274</v>
      </c>
      <c r="F79" s="137">
        <v>36.819637999999998</v>
      </c>
      <c r="G79" s="47">
        <v>91.107382000000001</v>
      </c>
      <c r="H79" s="47">
        <v>5.5997260000000004</v>
      </c>
      <c r="I79" s="47">
        <v>5.4009999999999998</v>
      </c>
      <c r="J79" s="47" t="s">
        <v>274</v>
      </c>
      <c r="K79" s="137">
        <v>1.2919159999999998</v>
      </c>
      <c r="L79" s="42" t="s">
        <v>129</v>
      </c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</row>
    <row r="80" spans="1:69" x14ac:dyDescent="0.2">
      <c r="A80" s="41" t="s">
        <v>130</v>
      </c>
      <c r="B80" s="47">
        <v>156.42222799999999</v>
      </c>
      <c r="C80" s="47">
        <v>67.481976000000003</v>
      </c>
      <c r="D80" s="47">
        <v>197.61600000000001</v>
      </c>
      <c r="E80" s="47" t="s">
        <v>274</v>
      </c>
      <c r="F80" s="137">
        <v>334.11532599999998</v>
      </c>
      <c r="G80" s="47">
        <v>0.27395799999999998</v>
      </c>
      <c r="H80" s="47" t="s">
        <v>293</v>
      </c>
      <c r="I80" s="47">
        <v>0.503</v>
      </c>
      <c r="J80" s="47" t="s">
        <v>274</v>
      </c>
      <c r="K80" s="137">
        <v>0.136347</v>
      </c>
      <c r="L80" s="42" t="s">
        <v>131</v>
      </c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</row>
    <row r="81" spans="1:69" x14ac:dyDescent="0.2">
      <c r="A81" s="41" t="s">
        <v>55</v>
      </c>
      <c r="B81" s="47">
        <v>23.371108</v>
      </c>
      <c r="C81" s="47">
        <v>30.432959</v>
      </c>
      <c r="D81" s="47">
        <v>21.846</v>
      </c>
      <c r="E81" s="47" t="s">
        <v>274</v>
      </c>
      <c r="F81" s="137">
        <v>13.808958000000001</v>
      </c>
      <c r="G81" s="47">
        <v>1.44658</v>
      </c>
      <c r="H81" s="47">
        <v>1.423346</v>
      </c>
      <c r="I81" s="47" t="s">
        <v>293</v>
      </c>
      <c r="J81" s="47" t="s">
        <v>274</v>
      </c>
      <c r="K81" s="137">
        <v>1.2345120000000001</v>
      </c>
      <c r="L81" s="42" t="s">
        <v>56</v>
      </c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</row>
    <row r="82" spans="1:69" s="236" customFormat="1" x14ac:dyDescent="0.2">
      <c r="A82" s="86" t="s">
        <v>132</v>
      </c>
      <c r="B82" s="22">
        <v>3017.6370270000002</v>
      </c>
      <c r="C82" s="22">
        <v>2386.7790869999999</v>
      </c>
      <c r="D82" s="22">
        <v>3168.4780000000001</v>
      </c>
      <c r="E82" s="22" t="s">
        <v>274</v>
      </c>
      <c r="F82" s="132">
        <v>3048.4678410000001</v>
      </c>
      <c r="G82" s="22">
        <v>6355.2168110000002</v>
      </c>
      <c r="H82" s="22">
        <v>226.14728600000001</v>
      </c>
      <c r="I82" s="22">
        <v>4081.1729999999998</v>
      </c>
      <c r="J82" s="22" t="s">
        <v>274</v>
      </c>
      <c r="K82" s="132">
        <v>3359.4616470000001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</row>
    <row r="83" spans="1:69" x14ac:dyDescent="0.2">
      <c r="A83" s="41" t="s">
        <v>134</v>
      </c>
      <c r="B83" s="47">
        <v>7.1448090000000004</v>
      </c>
      <c r="C83" s="47">
        <v>6.2101999999999997E-2</v>
      </c>
      <c r="D83" s="47" t="s">
        <v>293</v>
      </c>
      <c r="E83" s="47" t="s">
        <v>274</v>
      </c>
      <c r="F83" s="137">
        <v>0.10099899999999999</v>
      </c>
      <c r="G83" s="47">
        <v>5.9573000000000001E-2</v>
      </c>
      <c r="H83" s="47" t="s">
        <v>293</v>
      </c>
      <c r="I83" s="47" t="s">
        <v>293</v>
      </c>
      <c r="J83" s="47" t="s">
        <v>274</v>
      </c>
      <c r="K83" s="137" t="s">
        <v>293</v>
      </c>
      <c r="L83" s="42" t="s">
        <v>135</v>
      </c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</row>
    <row r="84" spans="1:69" x14ac:dyDescent="0.2">
      <c r="A84" s="41" t="s">
        <v>136</v>
      </c>
      <c r="B84" s="39">
        <v>37.029972999999998</v>
      </c>
      <c r="C84" s="39">
        <v>179.30296799999999</v>
      </c>
      <c r="D84" s="39">
        <v>45.177</v>
      </c>
      <c r="E84" s="39" t="s">
        <v>274</v>
      </c>
      <c r="F84" s="136">
        <v>57.193645000000004</v>
      </c>
      <c r="G84" s="39">
        <v>1.7442070000000001</v>
      </c>
      <c r="H84" s="39">
        <v>1.4514309999999999</v>
      </c>
      <c r="I84" s="39">
        <v>4.0830000000000002</v>
      </c>
      <c r="J84" s="39" t="s">
        <v>274</v>
      </c>
      <c r="K84" s="136">
        <v>0.119667</v>
      </c>
      <c r="L84" s="42" t="s">
        <v>137</v>
      </c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</row>
    <row r="85" spans="1:69" x14ac:dyDescent="0.2">
      <c r="A85" s="41" t="s">
        <v>138</v>
      </c>
      <c r="B85" s="39">
        <v>2067.3321759999999</v>
      </c>
      <c r="C85" s="39">
        <v>1222.2284380000001</v>
      </c>
      <c r="D85" s="39">
        <v>1887.4929999999999</v>
      </c>
      <c r="E85" s="39" t="s">
        <v>274</v>
      </c>
      <c r="F85" s="136" t="s">
        <v>293</v>
      </c>
      <c r="G85" s="39">
        <v>6323.168259</v>
      </c>
      <c r="H85" s="39">
        <v>191.87582</v>
      </c>
      <c r="I85" s="39">
        <v>4018.0390000000002</v>
      </c>
      <c r="J85" s="39" t="s">
        <v>274</v>
      </c>
      <c r="K85" s="136">
        <v>3153.0444420000003</v>
      </c>
      <c r="L85" s="42" t="s">
        <v>139</v>
      </c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</row>
    <row r="86" spans="1:69" x14ac:dyDescent="0.2">
      <c r="A86" s="41" t="s">
        <v>140</v>
      </c>
      <c r="B86" s="39">
        <v>3.3692299999999999</v>
      </c>
      <c r="C86" s="39">
        <v>8.6052459999999993</v>
      </c>
      <c r="D86" s="39">
        <v>5.7939999999999996</v>
      </c>
      <c r="E86" s="39" t="s">
        <v>274</v>
      </c>
      <c r="F86" s="136">
        <v>12.796243</v>
      </c>
      <c r="G86" s="39">
        <v>8.7999999999999995E-2</v>
      </c>
      <c r="H86" s="39" t="s">
        <v>293</v>
      </c>
      <c r="I86" s="39" t="s">
        <v>293</v>
      </c>
      <c r="J86" s="39" t="s">
        <v>274</v>
      </c>
      <c r="K86" s="136">
        <v>7.6477000000000003E-2</v>
      </c>
      <c r="L86" s="42" t="s">
        <v>141</v>
      </c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</row>
    <row r="87" spans="1:69" x14ac:dyDescent="0.2">
      <c r="A87" s="41" t="s">
        <v>142</v>
      </c>
      <c r="B87" s="39">
        <v>622.74049600000001</v>
      </c>
      <c r="C87" s="39">
        <v>665.45481900000004</v>
      </c>
      <c r="D87" s="39">
        <v>905.35900000000004</v>
      </c>
      <c r="E87" s="39" t="s">
        <v>274</v>
      </c>
      <c r="F87" s="136">
        <v>717.66880500000002</v>
      </c>
      <c r="G87" s="39">
        <v>27.322066</v>
      </c>
      <c r="H87" s="39">
        <v>29.295456999999999</v>
      </c>
      <c r="I87" s="39">
        <v>49.81</v>
      </c>
      <c r="J87" s="39" t="s">
        <v>274</v>
      </c>
      <c r="K87" s="136">
        <v>204.05906299999998</v>
      </c>
      <c r="L87" s="42" t="s">
        <v>143</v>
      </c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</row>
    <row r="88" spans="1:69" x14ac:dyDescent="0.2">
      <c r="A88" s="41" t="s">
        <v>144</v>
      </c>
      <c r="B88" s="39">
        <v>9.0204000000000006E-2</v>
      </c>
      <c r="C88" s="39" t="s">
        <v>293</v>
      </c>
      <c r="D88" s="39" t="s">
        <v>293</v>
      </c>
      <c r="E88" s="39" t="s">
        <v>274</v>
      </c>
      <c r="F88" s="136">
        <v>6.3953999999999997E-2</v>
      </c>
      <c r="G88" s="39" t="s">
        <v>293</v>
      </c>
      <c r="H88" s="39" t="s">
        <v>293</v>
      </c>
      <c r="I88" s="39" t="s">
        <v>293</v>
      </c>
      <c r="J88" s="39" t="s">
        <v>274</v>
      </c>
      <c r="K88" s="136" t="s">
        <v>293</v>
      </c>
      <c r="L88" s="42" t="s">
        <v>209</v>
      </c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</row>
    <row r="89" spans="1:69" x14ac:dyDescent="0.2">
      <c r="A89" s="41" t="s">
        <v>146</v>
      </c>
      <c r="B89" s="39">
        <v>192.203856</v>
      </c>
      <c r="C89" s="39">
        <v>165.714675</v>
      </c>
      <c r="D89" s="39">
        <v>199.31800000000001</v>
      </c>
      <c r="E89" s="39" t="s">
        <v>274</v>
      </c>
      <c r="F89" s="136">
        <v>187.918845</v>
      </c>
      <c r="G89" s="39">
        <v>0.98063599999999995</v>
      </c>
      <c r="H89" s="39">
        <v>0.12430099999999999</v>
      </c>
      <c r="I89" s="39" t="s">
        <v>293</v>
      </c>
      <c r="J89" s="39" t="s">
        <v>274</v>
      </c>
      <c r="K89" s="136">
        <v>1.2439680000000002</v>
      </c>
      <c r="L89" s="42" t="s">
        <v>147</v>
      </c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</row>
    <row r="90" spans="1:69" x14ac:dyDescent="0.2">
      <c r="A90" s="41" t="s">
        <v>148</v>
      </c>
      <c r="B90" s="39">
        <v>64.396146999999999</v>
      </c>
      <c r="C90" s="39">
        <v>44.448515999999998</v>
      </c>
      <c r="D90" s="39">
        <v>100.664</v>
      </c>
      <c r="E90" s="39" t="s">
        <v>274</v>
      </c>
      <c r="F90" s="136">
        <v>107.197857</v>
      </c>
      <c r="G90" s="39">
        <v>1.7051369999999999</v>
      </c>
      <c r="H90" s="39">
        <v>2.371127</v>
      </c>
      <c r="I90" s="39">
        <v>4.4000000000000004</v>
      </c>
      <c r="J90" s="39" t="s">
        <v>274</v>
      </c>
      <c r="K90" s="136">
        <v>0.52134199999999997</v>
      </c>
      <c r="L90" s="42" t="s">
        <v>149</v>
      </c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</row>
    <row r="91" spans="1:69" x14ac:dyDescent="0.2">
      <c r="A91" s="41" t="s">
        <v>150</v>
      </c>
      <c r="B91" s="39">
        <v>0.63104099999999996</v>
      </c>
      <c r="C91" s="39">
        <v>2.2486389999999998</v>
      </c>
      <c r="D91" s="39">
        <v>1.6759999999999999</v>
      </c>
      <c r="E91" s="39" t="s">
        <v>274</v>
      </c>
      <c r="F91" s="136">
        <v>0.25014400000000003</v>
      </c>
      <c r="G91" s="39" t="s">
        <v>293</v>
      </c>
      <c r="H91" s="39" t="s">
        <v>293</v>
      </c>
      <c r="I91" s="39" t="s">
        <v>293</v>
      </c>
      <c r="J91" s="39" t="s">
        <v>274</v>
      </c>
      <c r="K91" s="136" t="s">
        <v>293</v>
      </c>
      <c r="L91" s="42" t="s">
        <v>151</v>
      </c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</row>
    <row r="92" spans="1:69" s="237" customFormat="1" ht="13.5" thickBot="1" x14ac:dyDescent="0.25">
      <c r="A92" s="41" t="s">
        <v>55</v>
      </c>
      <c r="B92" s="88">
        <v>22.699095</v>
      </c>
      <c r="C92" s="88">
        <v>98.713684000000001</v>
      </c>
      <c r="D92" s="88">
        <v>22.997</v>
      </c>
      <c r="E92" s="39" t="s">
        <v>274</v>
      </c>
      <c r="F92" s="160">
        <v>50.269188</v>
      </c>
      <c r="G92" s="39">
        <v>0.14893300000000001</v>
      </c>
      <c r="H92" s="39">
        <v>0.99885800000000002</v>
      </c>
      <c r="I92" s="39">
        <v>4.8150000000000004</v>
      </c>
      <c r="J92" s="39" t="s">
        <v>274</v>
      </c>
      <c r="K92" s="160">
        <v>0.39668799999999999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</row>
    <row r="93" spans="1:69" ht="13.5" thickBot="1" x14ac:dyDescent="0.25">
      <c r="A93" s="194" t="s">
        <v>152</v>
      </c>
      <c r="B93" s="15">
        <v>245.108834</v>
      </c>
      <c r="C93" s="15">
        <v>177.96120999999999</v>
      </c>
      <c r="D93" s="15">
        <v>240.40299999999999</v>
      </c>
      <c r="E93" s="15" t="s">
        <v>274</v>
      </c>
      <c r="F93" s="130">
        <v>227.46048000000002</v>
      </c>
      <c r="G93" s="15">
        <v>307.76899600000002</v>
      </c>
      <c r="H93" s="15">
        <v>17.132467999999999</v>
      </c>
      <c r="I93" s="15">
        <v>300.94</v>
      </c>
      <c r="J93" s="15" t="s">
        <v>274</v>
      </c>
      <c r="K93" s="130">
        <v>30.333732000000001</v>
      </c>
      <c r="L93" s="208" t="s">
        <v>153</v>
      </c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</row>
    <row r="94" spans="1:69" s="101" customFormat="1" ht="20.25" customHeight="1" thickBot="1" x14ac:dyDescent="0.25">
      <c r="A94" s="211" t="s">
        <v>154</v>
      </c>
      <c r="B94" s="30">
        <v>60.790005999999998</v>
      </c>
      <c r="C94" s="30">
        <v>21.539024999999999</v>
      </c>
      <c r="D94" s="30">
        <v>0.432</v>
      </c>
      <c r="E94" s="30" t="s">
        <v>274</v>
      </c>
      <c r="F94" s="64">
        <v>15.864218000000001</v>
      </c>
      <c r="G94" s="30">
        <v>9.7160999999999997E-2</v>
      </c>
      <c r="H94" s="30" t="s">
        <v>293</v>
      </c>
      <c r="I94" s="30" t="s">
        <v>293</v>
      </c>
      <c r="J94" s="30" t="s">
        <v>274</v>
      </c>
      <c r="K94" s="64" t="s">
        <v>293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</row>
    <row r="95" spans="1:69" s="101" customFormat="1" ht="20.25" customHeight="1" thickBot="1" x14ac:dyDescent="0.25">
      <c r="A95" s="219" t="s">
        <v>81</v>
      </c>
      <c r="B95" s="30">
        <v>184.318828</v>
      </c>
      <c r="C95" s="30">
        <v>156.42218500000001</v>
      </c>
      <c r="D95" s="30">
        <v>239.971</v>
      </c>
      <c r="E95" s="30" t="s">
        <v>274</v>
      </c>
      <c r="F95" s="64">
        <v>211.59626200000002</v>
      </c>
      <c r="G95" s="30">
        <v>307.67183499999999</v>
      </c>
      <c r="H95" s="30">
        <v>17.117111999999999</v>
      </c>
      <c r="I95" s="30">
        <v>300.94</v>
      </c>
      <c r="J95" s="57" t="s">
        <v>274</v>
      </c>
      <c r="K95" s="64">
        <v>30.325260000000004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</row>
    <row r="96" spans="1:69" s="101" customFormat="1" ht="15.75" x14ac:dyDescent="0.2">
      <c r="A96" s="220" t="s">
        <v>277</v>
      </c>
      <c r="B96" s="19">
        <v>47.643160000000002</v>
      </c>
      <c r="C96" s="19">
        <v>19.180710999999999</v>
      </c>
      <c r="D96" s="19">
        <v>28.11</v>
      </c>
      <c r="E96" s="19" t="s">
        <v>274</v>
      </c>
      <c r="F96" s="150">
        <v>8.0467999999999998E-2</v>
      </c>
      <c r="G96" s="19">
        <v>1.594117</v>
      </c>
      <c r="H96" s="19">
        <v>0.27370499999999998</v>
      </c>
      <c r="I96" s="19">
        <v>1.663</v>
      </c>
      <c r="J96" s="19" t="s">
        <v>274</v>
      </c>
      <c r="K96" s="150">
        <v>2.4452960000000004</v>
      </c>
      <c r="L96" s="217" t="s">
        <v>281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</row>
    <row r="97" spans="1:69" s="252" customFormat="1" ht="12.75" customHeight="1" x14ac:dyDescent="0.2">
      <c r="A97" s="41" t="s">
        <v>156</v>
      </c>
      <c r="B97" s="47">
        <v>7.8544</v>
      </c>
      <c r="C97" s="47">
        <v>18.370213</v>
      </c>
      <c r="D97" s="47">
        <v>27.920999999999999</v>
      </c>
      <c r="E97" s="47" t="s">
        <v>274</v>
      </c>
      <c r="F97" s="137">
        <v>7.6585000000000014E-2</v>
      </c>
      <c r="G97" s="47">
        <v>1.365917</v>
      </c>
      <c r="H97" s="47">
        <v>0.19062899999999999</v>
      </c>
      <c r="I97" s="47">
        <v>1.2350000000000001</v>
      </c>
      <c r="J97" s="47" t="s">
        <v>274</v>
      </c>
      <c r="K97" s="137">
        <v>2.2934999999999999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</row>
    <row r="98" spans="1:69" x14ac:dyDescent="0.2">
      <c r="A98" s="41" t="s">
        <v>244</v>
      </c>
      <c r="B98" s="39">
        <v>39.588698999999998</v>
      </c>
      <c r="C98" s="39">
        <v>0.67574999999999996</v>
      </c>
      <c r="D98" s="39" t="s">
        <v>293</v>
      </c>
      <c r="E98" s="39" t="s">
        <v>274</v>
      </c>
      <c r="F98" s="136" t="s">
        <v>293</v>
      </c>
      <c r="G98" s="39" t="s">
        <v>293</v>
      </c>
      <c r="H98" s="39">
        <v>8.3071999999999993E-2</v>
      </c>
      <c r="I98" s="39">
        <v>0.42799999999999999</v>
      </c>
      <c r="J98" s="39" t="s">
        <v>274</v>
      </c>
      <c r="K98" s="136">
        <v>0.10199999999999999</v>
      </c>
      <c r="L98" s="42" t="s">
        <v>246</v>
      </c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</row>
    <row r="99" spans="1:69" x14ac:dyDescent="0.2">
      <c r="A99" s="41" t="s">
        <v>245</v>
      </c>
      <c r="B99" s="39">
        <v>0.186138</v>
      </c>
      <c r="C99" s="39">
        <v>0.13474800000000001</v>
      </c>
      <c r="D99" s="39">
        <v>0.189</v>
      </c>
      <c r="E99" s="39" t="s">
        <v>274</v>
      </c>
      <c r="F99" s="136" t="s">
        <v>293</v>
      </c>
      <c r="G99" s="39">
        <v>0.22819999999999999</v>
      </c>
      <c r="H99" s="39" t="s">
        <v>293</v>
      </c>
      <c r="I99" s="39" t="s">
        <v>293</v>
      </c>
      <c r="J99" s="39" t="s">
        <v>274</v>
      </c>
      <c r="K99" s="136" t="s">
        <v>293</v>
      </c>
      <c r="L99" s="42" t="s">
        <v>247</v>
      </c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</row>
    <row r="100" spans="1:69" x14ac:dyDescent="0.2">
      <c r="A100" s="41" t="s">
        <v>55</v>
      </c>
      <c r="B100" s="39" t="s">
        <v>293</v>
      </c>
      <c r="C100" s="39" t="s">
        <v>293</v>
      </c>
      <c r="D100" s="39" t="s">
        <v>293</v>
      </c>
      <c r="E100" s="39" t="s">
        <v>274</v>
      </c>
      <c r="F100" s="136" t="s">
        <v>293</v>
      </c>
      <c r="G100" s="39" t="s">
        <v>293</v>
      </c>
      <c r="H100" s="39" t="s">
        <v>293</v>
      </c>
      <c r="I100" s="39" t="s">
        <v>293</v>
      </c>
      <c r="J100" s="39" t="s">
        <v>274</v>
      </c>
      <c r="K100" s="136" t="s">
        <v>293</v>
      </c>
      <c r="L100" s="42" t="s">
        <v>56</v>
      </c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</row>
    <row r="101" spans="1:69" ht="25.5" x14ac:dyDescent="0.2">
      <c r="A101" s="94" t="s">
        <v>164</v>
      </c>
      <c r="B101" s="67">
        <v>1.1762589999999999</v>
      </c>
      <c r="C101" s="67">
        <v>3.6426210000000001</v>
      </c>
      <c r="D101" s="67" t="s">
        <v>293</v>
      </c>
      <c r="E101" s="67" t="s">
        <v>274</v>
      </c>
      <c r="F101" s="141">
        <v>3.3532229999999998</v>
      </c>
      <c r="G101" s="67">
        <v>0.155664</v>
      </c>
      <c r="H101" s="67">
        <v>6.3196979999999998</v>
      </c>
      <c r="I101" s="67">
        <v>0.32700000000000001</v>
      </c>
      <c r="J101" s="67" t="s">
        <v>274</v>
      </c>
      <c r="K101" s="141">
        <v>6.5076640000000001</v>
      </c>
      <c r="L101" s="221" t="s">
        <v>165</v>
      </c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</row>
    <row r="102" spans="1:69" ht="25.5" x14ac:dyDescent="0.2">
      <c r="A102" s="94" t="s">
        <v>166</v>
      </c>
      <c r="B102" s="67">
        <v>2.6768040000000002</v>
      </c>
      <c r="C102" s="67">
        <v>2.8709199999999999</v>
      </c>
      <c r="D102" s="67">
        <v>0.45400000000000001</v>
      </c>
      <c r="E102" s="67" t="s">
        <v>274</v>
      </c>
      <c r="F102" s="141">
        <v>3.8614970000000004</v>
      </c>
      <c r="G102" s="67">
        <v>0.25200099999999998</v>
      </c>
      <c r="H102" s="67">
        <v>1.0019849999999999</v>
      </c>
      <c r="I102" s="67">
        <v>2.8969999999999998</v>
      </c>
      <c r="J102" s="67" t="s">
        <v>274</v>
      </c>
      <c r="K102" s="141">
        <v>2.943997</v>
      </c>
      <c r="L102" s="221" t="s">
        <v>167</v>
      </c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</row>
    <row r="103" spans="1:69" ht="13.5" thickBot="1" x14ac:dyDescent="0.25">
      <c r="A103" s="52" t="s">
        <v>329</v>
      </c>
      <c r="B103" s="53">
        <v>132.82260500000001</v>
      </c>
      <c r="C103" s="53">
        <v>130.72793300000001</v>
      </c>
      <c r="D103" s="53">
        <v>211.40700000000001</v>
      </c>
      <c r="E103" s="53" t="s">
        <v>274</v>
      </c>
      <c r="F103" s="152">
        <v>204.301074</v>
      </c>
      <c r="G103" s="53">
        <v>305.670053</v>
      </c>
      <c r="H103" s="53">
        <v>9.5217240000000007</v>
      </c>
      <c r="I103" s="53">
        <v>296.053</v>
      </c>
      <c r="J103" s="53" t="s">
        <v>274</v>
      </c>
      <c r="K103" s="152">
        <v>18.428303</v>
      </c>
      <c r="L103" s="55" t="s">
        <v>328</v>
      </c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</row>
    <row r="104" spans="1:69" s="190" customFormat="1" ht="12" x14ac:dyDescent="0.2">
      <c r="A104" s="186" t="s">
        <v>170</v>
      </c>
      <c r="B104" s="187"/>
      <c r="C104" s="187"/>
      <c r="D104" s="187"/>
      <c r="E104" s="187"/>
      <c r="F104" s="187"/>
      <c r="G104" s="188"/>
      <c r="H104" s="188"/>
      <c r="I104" s="188"/>
      <c r="J104" s="188"/>
      <c r="K104" s="188"/>
      <c r="L104" s="225" t="s">
        <v>222</v>
      </c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</row>
    <row r="105" spans="1:69" s="190" customFormat="1" ht="12" x14ac:dyDescent="0.2">
      <c r="A105" s="191" t="s">
        <v>213</v>
      </c>
      <c r="B105" s="187"/>
      <c r="C105" s="187"/>
      <c r="D105" s="187"/>
      <c r="E105" s="187"/>
      <c r="F105" s="187"/>
      <c r="G105" s="188"/>
      <c r="H105" s="188"/>
      <c r="I105" s="188"/>
      <c r="J105" s="188"/>
      <c r="K105" s="188"/>
      <c r="L105" s="225" t="s">
        <v>237</v>
      </c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</row>
    <row r="106" spans="1:69" s="190" customFormat="1" ht="12" x14ac:dyDescent="0.2">
      <c r="A106" s="191" t="s">
        <v>188</v>
      </c>
      <c r="B106" s="187"/>
      <c r="C106" s="187"/>
      <c r="D106" s="187"/>
      <c r="E106" s="187"/>
      <c r="F106" s="187"/>
      <c r="G106" s="188"/>
      <c r="H106" s="188"/>
      <c r="I106" s="188"/>
      <c r="J106" s="188"/>
      <c r="K106" s="188"/>
      <c r="L106" s="225" t="s">
        <v>223</v>
      </c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</row>
    <row r="107" spans="1:69" s="190" customFormat="1" ht="12" x14ac:dyDescent="0.2">
      <c r="A107" s="191" t="s">
        <v>343</v>
      </c>
      <c r="G107" s="189"/>
      <c r="H107" s="189"/>
      <c r="I107" s="189"/>
      <c r="J107" s="189"/>
      <c r="K107" s="189"/>
      <c r="L107" s="225" t="s">
        <v>317</v>
      </c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</row>
    <row r="108" spans="1:69" s="190" customFormat="1" ht="12" x14ac:dyDescent="0.2">
      <c r="A108" s="191" t="s">
        <v>248</v>
      </c>
      <c r="G108" s="189"/>
      <c r="H108" s="189"/>
      <c r="I108" s="189"/>
      <c r="J108" s="189"/>
      <c r="K108" s="189"/>
      <c r="L108" s="230" t="s">
        <v>249</v>
      </c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</row>
  </sheetData>
  <mergeCells count="3">
    <mergeCell ref="A3:L3"/>
    <mergeCell ref="B4:F4"/>
    <mergeCell ref="G4:K4"/>
  </mergeCells>
  <conditionalFormatting sqref="B6:K103">
    <cfRule type="cellIs" dxfId="12" priority="4" operator="lessThan">
      <formula>0.05</formula>
    </cfRule>
  </conditionalFormatting>
  <conditionalFormatting sqref="B5:K5">
    <cfRule type="cellIs" dxfId="11" priority="16" operator="lessThan">
      <formula>$D$113</formula>
    </cfRule>
    <cfRule type="cellIs" dxfId="10" priority="17" operator="lessThan">
      <formula>0.005</formula>
    </cfRule>
    <cfRule type="cellIs" dxfId="9" priority="18" operator="lessThan">
      <formula>0.05</formula>
    </cfRule>
    <cfRule type="cellIs" priority="19" operator="lessThan">
      <formula>0.05</formula>
    </cfRule>
    <cfRule type="cellIs" dxfId="8" priority="20" operator="between">
      <formula>0</formula>
      <formula>0.05</formula>
    </cfRule>
    <cfRule type="cellIs" dxfId="7" priority="21" operator="lessThan">
      <formula>0.05</formula>
    </cfRule>
    <cfRule type="cellIs" dxfId="6" priority="22" operator="lessThan">
      <formula>0.05</formula>
    </cfRule>
    <cfRule type="cellIs" dxfId="5" priority="23" operator="lessThan">
      <formula>0.05</formula>
    </cfRule>
    <cfRule type="cellIs" dxfId="4" priority="24" operator="lessThan">
      <formula>0.5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Q368"/>
  <sheetViews>
    <sheetView zoomScaleNormal="100" zoomScaleSheetLayoutView="75" workbookViewId="0">
      <selection activeCell="G7" sqref="G7"/>
    </sheetView>
  </sheetViews>
  <sheetFormatPr defaultColWidth="9.140625" defaultRowHeight="12.75" x14ac:dyDescent="0.2"/>
  <cols>
    <col min="1" max="1" width="34" style="116" customWidth="1"/>
    <col min="2" max="11" width="9.140625" style="235"/>
    <col min="12" max="12" width="36.42578125" style="240" customWidth="1"/>
    <col min="13" max="13" width="4.7109375" style="235" customWidth="1"/>
    <col min="14" max="16384" width="9.140625" style="235"/>
  </cols>
  <sheetData>
    <row r="1" spans="1:69" s="393" customFormat="1" ht="15" x14ac:dyDescent="0.25">
      <c r="A1" s="388" t="s">
        <v>374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</row>
    <row r="2" spans="1:69" s="393" customFormat="1" ht="15" x14ac:dyDescent="0.25">
      <c r="A2" s="403" t="s">
        <v>373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</row>
    <row r="3" spans="1:69" s="393" customFormat="1" ht="14.25" x14ac:dyDescent="0.2">
      <c r="A3" s="408" t="s">
        <v>304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69" ht="20.25" customHeight="1" thickBot="1" x14ac:dyDescent="0.3">
      <c r="A4" s="8" t="s">
        <v>0</v>
      </c>
      <c r="B4" s="266"/>
      <c r="C4" s="266"/>
      <c r="D4" s="266"/>
      <c r="E4" s="266"/>
      <c r="F4" s="266" t="s">
        <v>1</v>
      </c>
      <c r="G4" s="266"/>
      <c r="H4" s="266"/>
      <c r="I4" s="266"/>
      <c r="J4" s="266" t="s">
        <v>224</v>
      </c>
      <c r="K4" s="266"/>
      <c r="L4" s="9" t="s">
        <v>3</v>
      </c>
    </row>
    <row r="5" spans="1:69" s="101" customFormat="1" ht="15.75" customHeight="1" thickBot="1" x14ac:dyDescent="0.25">
      <c r="A5" s="192"/>
      <c r="B5" s="222">
        <v>2011</v>
      </c>
      <c r="C5" s="222">
        <v>2012</v>
      </c>
      <c r="D5" s="255">
        <v>2013</v>
      </c>
      <c r="E5" s="222">
        <v>2014</v>
      </c>
      <c r="F5" s="263">
        <v>2015</v>
      </c>
      <c r="G5" s="222">
        <v>2011</v>
      </c>
      <c r="H5" s="222">
        <v>2012</v>
      </c>
      <c r="I5" s="255">
        <v>2013</v>
      </c>
      <c r="J5" s="222">
        <v>2014</v>
      </c>
      <c r="K5" s="263">
        <v>2015</v>
      </c>
      <c r="L5" s="193" t="s">
        <v>4</v>
      </c>
    </row>
    <row r="6" spans="1:69" s="101" customFormat="1" ht="19.5" customHeight="1" thickBot="1" x14ac:dyDescent="0.25">
      <c r="A6" s="194" t="s">
        <v>5</v>
      </c>
      <c r="B6" s="15">
        <v>19870.840197693575</v>
      </c>
      <c r="C6" s="15" t="s">
        <v>274</v>
      </c>
      <c r="D6" s="15" t="s">
        <v>274</v>
      </c>
      <c r="E6" s="15" t="s">
        <v>274</v>
      </c>
      <c r="F6" s="130" t="s">
        <v>274</v>
      </c>
      <c r="G6" s="15">
        <v>10501.185031185032</v>
      </c>
      <c r="H6" s="15" t="s">
        <v>274</v>
      </c>
      <c r="I6" s="15" t="s">
        <v>274</v>
      </c>
      <c r="J6" s="15" t="s">
        <v>274</v>
      </c>
      <c r="K6" s="130" t="s">
        <v>274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</row>
    <row r="7" spans="1:69" ht="19.5" customHeight="1" x14ac:dyDescent="0.2">
      <c r="A7" s="17" t="s">
        <v>7</v>
      </c>
      <c r="B7" s="18">
        <v>5386.5771004942335</v>
      </c>
      <c r="C7" s="18" t="s">
        <v>274</v>
      </c>
      <c r="D7" s="18" t="s">
        <v>274</v>
      </c>
      <c r="E7" s="18" t="s">
        <v>274</v>
      </c>
      <c r="F7" s="131" t="s">
        <v>274</v>
      </c>
      <c r="G7" s="19">
        <v>4438.5825155925158</v>
      </c>
      <c r="H7" s="19" t="s">
        <v>274</v>
      </c>
      <c r="I7" s="19" t="s">
        <v>274</v>
      </c>
      <c r="J7" s="18" t="s">
        <v>274</v>
      </c>
      <c r="K7" s="131" t="s">
        <v>274</v>
      </c>
      <c r="L7" s="37" t="s">
        <v>8</v>
      </c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</row>
    <row r="8" spans="1:69" ht="20.100000000000001" customHeight="1" x14ac:dyDescent="0.2">
      <c r="A8" s="86" t="s">
        <v>9</v>
      </c>
      <c r="B8" s="22">
        <v>14348.69235996705</v>
      </c>
      <c r="C8" s="22" t="s">
        <v>274</v>
      </c>
      <c r="D8" s="22" t="s">
        <v>274</v>
      </c>
      <c r="E8" s="22" t="s">
        <v>274</v>
      </c>
      <c r="F8" s="132" t="s">
        <v>274</v>
      </c>
      <c r="G8" s="22">
        <v>5381.6156133056129</v>
      </c>
      <c r="H8" s="22" t="s">
        <v>274</v>
      </c>
      <c r="I8" s="22" t="s">
        <v>274</v>
      </c>
      <c r="J8" s="22" t="s">
        <v>274</v>
      </c>
      <c r="K8" s="132" t="s">
        <v>274</v>
      </c>
      <c r="L8" s="196" t="s">
        <v>10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</row>
    <row r="9" spans="1:69" ht="23.25" customHeight="1" x14ac:dyDescent="0.2">
      <c r="A9" s="86" t="s">
        <v>295</v>
      </c>
      <c r="B9" s="22" t="s">
        <v>293</v>
      </c>
      <c r="C9" s="22" t="s">
        <v>274</v>
      </c>
      <c r="D9" s="22" t="s">
        <v>274</v>
      </c>
      <c r="E9" s="22" t="s">
        <v>274</v>
      </c>
      <c r="F9" s="132" t="s">
        <v>274</v>
      </c>
      <c r="G9" s="22">
        <v>107.27916839916838</v>
      </c>
      <c r="H9" s="22" t="s">
        <v>274</v>
      </c>
      <c r="I9" s="22" t="s">
        <v>274</v>
      </c>
      <c r="J9" s="22" t="s">
        <v>274</v>
      </c>
      <c r="K9" s="132" t="s">
        <v>274</v>
      </c>
      <c r="L9" s="196" t="s">
        <v>268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</row>
    <row r="10" spans="1:69" ht="20.100000000000001" customHeight="1" thickBot="1" x14ac:dyDescent="0.25">
      <c r="A10" s="197" t="s">
        <v>179</v>
      </c>
      <c r="B10" s="18">
        <v>135.57073723228996</v>
      </c>
      <c r="C10" s="18" t="s">
        <v>274</v>
      </c>
      <c r="D10" s="18" t="s">
        <v>274</v>
      </c>
      <c r="E10" s="18" t="s">
        <v>274</v>
      </c>
      <c r="F10" s="131" t="s">
        <v>274</v>
      </c>
      <c r="G10" s="18">
        <v>680.98690228690214</v>
      </c>
      <c r="H10" s="18" t="s">
        <v>274</v>
      </c>
      <c r="I10" s="18" t="s">
        <v>274</v>
      </c>
      <c r="J10" s="18" t="s">
        <v>274</v>
      </c>
      <c r="K10" s="131" t="s">
        <v>274</v>
      </c>
      <c r="L10" s="198" t="s">
        <v>190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</row>
    <row r="11" spans="1:69" s="101" customFormat="1" ht="13.5" thickBot="1" x14ac:dyDescent="0.25">
      <c r="A11" s="192" t="s">
        <v>11</v>
      </c>
      <c r="B11" s="27">
        <v>8947.9224670510703</v>
      </c>
      <c r="C11" s="27" t="s">
        <v>274</v>
      </c>
      <c r="D11" s="27" t="s">
        <v>274</v>
      </c>
      <c r="E11" s="27" t="s">
        <v>274</v>
      </c>
      <c r="F11" s="133" t="s">
        <v>274</v>
      </c>
      <c r="G11" s="27">
        <v>4312.5435758835756</v>
      </c>
      <c r="H11" s="27" t="s">
        <v>274</v>
      </c>
      <c r="I11" s="27" t="s">
        <v>274</v>
      </c>
      <c r="J11" s="27" t="s">
        <v>274</v>
      </c>
      <c r="K11" s="133" t="s">
        <v>274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</row>
    <row r="12" spans="1:69" ht="18" customHeight="1" thickBot="1" x14ac:dyDescent="0.25">
      <c r="A12" s="200" t="s">
        <v>275</v>
      </c>
      <c r="B12" s="30">
        <v>4445.6803953871495</v>
      </c>
      <c r="C12" s="30" t="s">
        <v>274</v>
      </c>
      <c r="D12" s="30" t="s">
        <v>274</v>
      </c>
      <c r="E12" s="30" t="s">
        <v>274</v>
      </c>
      <c r="F12" s="64" t="s">
        <v>274</v>
      </c>
      <c r="G12" s="31">
        <v>4078.7916839916838</v>
      </c>
      <c r="H12" s="31" t="s">
        <v>274</v>
      </c>
      <c r="I12" s="31" t="s">
        <v>274</v>
      </c>
      <c r="J12" s="31" t="s">
        <v>274</v>
      </c>
      <c r="K12" s="134" t="s">
        <v>274</v>
      </c>
      <c r="L12" s="201" t="s">
        <v>279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</row>
    <row r="13" spans="1:69" ht="15.75" customHeight="1" x14ac:dyDescent="0.2">
      <c r="A13" s="33" t="s">
        <v>13</v>
      </c>
      <c r="B13" s="22">
        <v>5516.9646622734763</v>
      </c>
      <c r="C13" s="22" t="s">
        <v>274</v>
      </c>
      <c r="D13" s="22" t="s">
        <v>274</v>
      </c>
      <c r="E13" s="19" t="s">
        <v>274</v>
      </c>
      <c r="F13" s="150" t="s">
        <v>274</v>
      </c>
      <c r="G13" s="34">
        <v>4187.5851975051974</v>
      </c>
      <c r="H13" s="34" t="s">
        <v>274</v>
      </c>
      <c r="I13" s="34" t="s">
        <v>274</v>
      </c>
      <c r="J13" s="34" t="s">
        <v>274</v>
      </c>
      <c r="K13" s="135" t="s">
        <v>274</v>
      </c>
      <c r="L13" s="35" t="s">
        <v>14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</row>
    <row r="14" spans="1:69" ht="15.75" customHeight="1" x14ac:dyDescent="0.2">
      <c r="A14" s="202" t="s">
        <v>15</v>
      </c>
      <c r="B14" s="18">
        <v>4125.5806013179572</v>
      </c>
      <c r="C14" s="18" t="s">
        <v>274</v>
      </c>
      <c r="D14" s="18" t="s">
        <v>274</v>
      </c>
      <c r="E14" s="18" t="s">
        <v>274</v>
      </c>
      <c r="F14" s="131" t="s">
        <v>274</v>
      </c>
      <c r="G14" s="18">
        <v>4077.7345530145526</v>
      </c>
      <c r="H14" s="18" t="s">
        <v>274</v>
      </c>
      <c r="I14" s="18" t="s">
        <v>274</v>
      </c>
      <c r="J14" s="18" t="s">
        <v>274</v>
      </c>
      <c r="K14" s="131" t="s">
        <v>274</v>
      </c>
      <c r="L14" s="37" t="s">
        <v>16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</row>
    <row r="15" spans="1:69" x14ac:dyDescent="0.2">
      <c r="A15" s="41" t="s">
        <v>17</v>
      </c>
      <c r="B15" s="39">
        <v>92.624176276770996</v>
      </c>
      <c r="C15" s="39" t="s">
        <v>274</v>
      </c>
      <c r="D15" s="39" t="s">
        <v>274</v>
      </c>
      <c r="E15" s="39" t="s">
        <v>274</v>
      </c>
      <c r="F15" s="136" t="s">
        <v>274</v>
      </c>
      <c r="G15" s="7">
        <v>12.767588357588357</v>
      </c>
      <c r="H15" s="39" t="s">
        <v>274</v>
      </c>
      <c r="I15" s="39" t="s">
        <v>274</v>
      </c>
      <c r="J15" s="39" t="s">
        <v>274</v>
      </c>
      <c r="K15" s="136" t="s">
        <v>274</v>
      </c>
      <c r="L15" s="42" t="s">
        <v>18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</row>
    <row r="16" spans="1:69" x14ac:dyDescent="0.2">
      <c r="A16" s="41" t="s">
        <v>19</v>
      </c>
      <c r="B16" s="39">
        <v>222.34030065897855</v>
      </c>
      <c r="C16" s="39" t="s">
        <v>274</v>
      </c>
      <c r="D16" s="39" t="s">
        <v>274</v>
      </c>
      <c r="E16" s="39" t="s">
        <v>274</v>
      </c>
      <c r="F16" s="136" t="s">
        <v>274</v>
      </c>
      <c r="G16" s="39">
        <v>18.057297297297296</v>
      </c>
      <c r="H16" s="39" t="s">
        <v>274</v>
      </c>
      <c r="I16" s="39" t="s">
        <v>274</v>
      </c>
      <c r="J16" s="39" t="s">
        <v>274</v>
      </c>
      <c r="K16" s="136" t="s">
        <v>274</v>
      </c>
      <c r="L16" s="42" t="s">
        <v>20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</row>
    <row r="17" spans="1:69" x14ac:dyDescent="0.2">
      <c r="A17" s="41" t="s">
        <v>21</v>
      </c>
      <c r="B17" s="39">
        <v>38.877656507413505</v>
      </c>
      <c r="C17" s="39" t="s">
        <v>274</v>
      </c>
      <c r="D17" s="39" t="s">
        <v>274</v>
      </c>
      <c r="E17" s="39" t="s">
        <v>274</v>
      </c>
      <c r="F17" s="136" t="s">
        <v>274</v>
      </c>
      <c r="G17" s="39">
        <v>0.80035343035343021</v>
      </c>
      <c r="H17" s="39" t="s">
        <v>274</v>
      </c>
      <c r="I17" s="39" t="s">
        <v>274</v>
      </c>
      <c r="J17" s="39" t="s">
        <v>274</v>
      </c>
      <c r="K17" s="136" t="s">
        <v>274</v>
      </c>
      <c r="L17" s="42" t="s">
        <v>22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</row>
    <row r="18" spans="1:69" x14ac:dyDescent="0.2">
      <c r="A18" s="41" t="s">
        <v>23</v>
      </c>
      <c r="B18" s="39">
        <v>52.481074958813835</v>
      </c>
      <c r="C18" s="39" t="s">
        <v>274</v>
      </c>
      <c r="D18" s="39" t="s">
        <v>274</v>
      </c>
      <c r="E18" s="39" t="s">
        <v>274</v>
      </c>
      <c r="F18" s="136" t="s">
        <v>274</v>
      </c>
      <c r="G18" s="39">
        <v>1.006029106029106</v>
      </c>
      <c r="H18" s="39" t="s">
        <v>274</v>
      </c>
      <c r="I18" s="39" t="s">
        <v>274</v>
      </c>
      <c r="J18" s="39" t="s">
        <v>274</v>
      </c>
      <c r="K18" s="136" t="s">
        <v>274</v>
      </c>
      <c r="L18" s="42" t="s">
        <v>24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</row>
    <row r="19" spans="1:69" x14ac:dyDescent="0.2">
      <c r="A19" s="41" t="s">
        <v>25</v>
      </c>
      <c r="B19" s="39">
        <v>520.07666803953862</v>
      </c>
      <c r="C19" s="39" t="s">
        <v>274</v>
      </c>
      <c r="D19" s="39" t="s">
        <v>274</v>
      </c>
      <c r="E19" s="39" t="s">
        <v>274</v>
      </c>
      <c r="F19" s="136" t="s">
        <v>274</v>
      </c>
      <c r="G19" s="39">
        <v>605.81898128898126</v>
      </c>
      <c r="H19" s="39" t="s">
        <v>274</v>
      </c>
      <c r="I19" s="39" t="s">
        <v>274</v>
      </c>
      <c r="J19" s="39" t="s">
        <v>274</v>
      </c>
      <c r="K19" s="136" t="s">
        <v>274</v>
      </c>
      <c r="L19" s="42" t="s">
        <v>26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</row>
    <row r="20" spans="1:69" x14ac:dyDescent="0.2">
      <c r="A20" s="41" t="s">
        <v>27</v>
      </c>
      <c r="B20" s="39">
        <v>820.34573723228982</v>
      </c>
      <c r="C20" s="39" t="s">
        <v>274</v>
      </c>
      <c r="D20" s="39" t="s">
        <v>274</v>
      </c>
      <c r="E20" s="39" t="s">
        <v>274</v>
      </c>
      <c r="F20" s="136" t="s">
        <v>274</v>
      </c>
      <c r="G20" s="39">
        <v>1162.0688149688149</v>
      </c>
      <c r="H20" s="39" t="s">
        <v>274</v>
      </c>
      <c r="I20" s="39" t="s">
        <v>274</v>
      </c>
      <c r="J20" s="39" t="s">
        <v>274</v>
      </c>
      <c r="K20" s="136" t="s">
        <v>274</v>
      </c>
      <c r="L20" s="42" t="s">
        <v>320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</row>
    <row r="21" spans="1:69" x14ac:dyDescent="0.2">
      <c r="A21" s="41" t="s">
        <v>28</v>
      </c>
      <c r="B21" s="39">
        <v>175.78393739703458</v>
      </c>
      <c r="C21" s="39" t="s">
        <v>274</v>
      </c>
      <c r="D21" s="39" t="s">
        <v>274</v>
      </c>
      <c r="E21" s="39" t="s">
        <v>274</v>
      </c>
      <c r="F21" s="136" t="s">
        <v>274</v>
      </c>
      <c r="G21" s="39">
        <v>52.030852390852388</v>
      </c>
      <c r="H21" s="39" t="s">
        <v>274</v>
      </c>
      <c r="I21" s="39" t="s">
        <v>274</v>
      </c>
      <c r="J21" s="39" t="s">
        <v>274</v>
      </c>
      <c r="K21" s="136" t="s">
        <v>274</v>
      </c>
      <c r="L21" s="42" t="s">
        <v>29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</row>
    <row r="22" spans="1:69" x14ac:dyDescent="0.2">
      <c r="A22" s="41" t="s">
        <v>30</v>
      </c>
      <c r="B22" s="39">
        <v>27.062191103789125</v>
      </c>
      <c r="C22" s="39" t="s">
        <v>274</v>
      </c>
      <c r="D22" s="39" t="s">
        <v>274</v>
      </c>
      <c r="E22" s="39" t="s">
        <v>274</v>
      </c>
      <c r="F22" s="136" t="s">
        <v>274</v>
      </c>
      <c r="G22" s="39">
        <v>0.48694386694386693</v>
      </c>
      <c r="H22" s="39" t="s">
        <v>274</v>
      </c>
      <c r="I22" s="39" t="s">
        <v>274</v>
      </c>
      <c r="J22" s="39" t="s">
        <v>274</v>
      </c>
      <c r="K22" s="136" t="s">
        <v>274</v>
      </c>
      <c r="L22" s="42" t="s">
        <v>31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</row>
    <row r="23" spans="1:69" x14ac:dyDescent="0.2">
      <c r="A23" s="41" t="s">
        <v>32</v>
      </c>
      <c r="B23" s="39">
        <v>1341.5058896210871</v>
      </c>
      <c r="C23" s="39" t="s">
        <v>274</v>
      </c>
      <c r="D23" s="39" t="s">
        <v>274</v>
      </c>
      <c r="E23" s="39" t="s">
        <v>274</v>
      </c>
      <c r="F23" s="136" t="s">
        <v>274</v>
      </c>
      <c r="G23" s="39">
        <v>1315.7138045738043</v>
      </c>
      <c r="H23" s="39" t="s">
        <v>274</v>
      </c>
      <c r="I23" s="39" t="s">
        <v>274</v>
      </c>
      <c r="J23" s="39" t="s">
        <v>274</v>
      </c>
      <c r="K23" s="136" t="s">
        <v>274</v>
      </c>
      <c r="L23" s="42" t="s">
        <v>321</v>
      </c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</row>
    <row r="24" spans="1:69" x14ac:dyDescent="0.2">
      <c r="A24" s="41" t="s">
        <v>33</v>
      </c>
      <c r="B24" s="39">
        <v>0.26214991762767709</v>
      </c>
      <c r="C24" s="39" t="s">
        <v>274</v>
      </c>
      <c r="D24" s="39" t="s">
        <v>274</v>
      </c>
      <c r="E24" s="39" t="s">
        <v>274</v>
      </c>
      <c r="F24" s="136" t="s">
        <v>274</v>
      </c>
      <c r="G24" s="39">
        <v>8.0623700623700612E-2</v>
      </c>
      <c r="H24" s="39" t="s">
        <v>274</v>
      </c>
      <c r="I24" s="39" t="s">
        <v>274</v>
      </c>
      <c r="J24" s="39" t="s">
        <v>274</v>
      </c>
      <c r="K24" s="136" t="s">
        <v>274</v>
      </c>
      <c r="L24" s="42" t="s">
        <v>34</v>
      </c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</row>
    <row r="25" spans="1:69" x14ac:dyDescent="0.2">
      <c r="A25" s="41" t="s">
        <v>35</v>
      </c>
      <c r="B25" s="39">
        <v>211.31460049423393</v>
      </c>
      <c r="C25" s="39" t="s">
        <v>274</v>
      </c>
      <c r="D25" s="39" t="s">
        <v>274</v>
      </c>
      <c r="E25" s="39" t="s">
        <v>274</v>
      </c>
      <c r="F25" s="136" t="s">
        <v>274</v>
      </c>
      <c r="G25" s="39">
        <v>612.59629937629927</v>
      </c>
      <c r="H25" s="39" t="s">
        <v>274</v>
      </c>
      <c r="I25" s="39" t="s">
        <v>274</v>
      </c>
      <c r="J25" s="39" t="s">
        <v>274</v>
      </c>
      <c r="K25" s="136" t="s">
        <v>274</v>
      </c>
      <c r="L25" s="42" t="s">
        <v>36</v>
      </c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</row>
    <row r="26" spans="1:69" x14ac:dyDescent="0.2">
      <c r="A26" s="41" t="s">
        <v>37</v>
      </c>
      <c r="B26" s="39">
        <v>29.07294069192751</v>
      </c>
      <c r="C26" s="39" t="s">
        <v>274</v>
      </c>
      <c r="D26" s="39" t="s">
        <v>274</v>
      </c>
      <c r="E26" s="39" t="s">
        <v>274</v>
      </c>
      <c r="F26" s="136" t="s">
        <v>274</v>
      </c>
      <c r="G26" s="39">
        <v>9.6262577962577947</v>
      </c>
      <c r="H26" s="39" t="s">
        <v>274</v>
      </c>
      <c r="I26" s="39" t="s">
        <v>274</v>
      </c>
      <c r="J26" s="39" t="s">
        <v>274</v>
      </c>
      <c r="K26" s="136" t="s">
        <v>274</v>
      </c>
      <c r="L26" s="42" t="s">
        <v>38</v>
      </c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</row>
    <row r="27" spans="1:69" x14ac:dyDescent="0.2">
      <c r="A27" s="41" t="s">
        <v>39</v>
      </c>
      <c r="B27" s="39">
        <v>200.93241350906095</v>
      </c>
      <c r="C27" s="39" t="s">
        <v>274</v>
      </c>
      <c r="D27" s="39" t="s">
        <v>274</v>
      </c>
      <c r="E27" s="39" t="s">
        <v>274</v>
      </c>
      <c r="F27" s="136" t="s">
        <v>274</v>
      </c>
      <c r="G27" s="39">
        <v>233.3564033264033</v>
      </c>
      <c r="H27" s="39" t="s">
        <v>274</v>
      </c>
      <c r="I27" s="39" t="s">
        <v>274</v>
      </c>
      <c r="J27" s="39" t="s">
        <v>274</v>
      </c>
      <c r="K27" s="136" t="s">
        <v>274</v>
      </c>
      <c r="L27" s="42" t="s">
        <v>196</v>
      </c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</row>
    <row r="28" spans="1:69" x14ac:dyDescent="0.2">
      <c r="A28" s="41" t="s">
        <v>40</v>
      </c>
      <c r="B28" s="39">
        <v>189.96670098846786</v>
      </c>
      <c r="C28" s="39" t="s">
        <v>274</v>
      </c>
      <c r="D28" s="39" t="s">
        <v>274</v>
      </c>
      <c r="E28" s="39" t="s">
        <v>274</v>
      </c>
      <c r="F28" s="136" t="s">
        <v>274</v>
      </c>
      <c r="G28" s="39">
        <v>4.5675467775467773</v>
      </c>
      <c r="H28" s="39" t="s">
        <v>274</v>
      </c>
      <c r="I28" s="39" t="s">
        <v>274</v>
      </c>
      <c r="J28" s="39" t="s">
        <v>274</v>
      </c>
      <c r="K28" s="136" t="s">
        <v>274</v>
      </c>
      <c r="L28" s="42" t="s">
        <v>41</v>
      </c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</row>
    <row r="29" spans="1:69" ht="25.5" x14ac:dyDescent="0.2">
      <c r="A29" s="203" t="s">
        <v>229</v>
      </c>
      <c r="B29" s="39">
        <v>202.93416392092254</v>
      </c>
      <c r="C29" s="39" t="s">
        <v>274</v>
      </c>
      <c r="D29" s="39" t="s">
        <v>274</v>
      </c>
      <c r="E29" s="39" t="s">
        <v>274</v>
      </c>
      <c r="F29" s="136" t="s">
        <v>274</v>
      </c>
      <c r="G29" s="39">
        <v>48.756756756756751</v>
      </c>
      <c r="H29" s="39" t="s">
        <v>274</v>
      </c>
      <c r="I29" s="39" t="s">
        <v>274</v>
      </c>
      <c r="J29" s="39" t="s">
        <v>274</v>
      </c>
      <c r="K29" s="136" t="s">
        <v>274</v>
      </c>
      <c r="L29" s="204" t="s">
        <v>228</v>
      </c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</row>
    <row r="30" spans="1:69" x14ac:dyDescent="0.2">
      <c r="A30" s="197" t="s">
        <v>43</v>
      </c>
      <c r="B30" s="18">
        <v>1391.3840609555189</v>
      </c>
      <c r="C30" s="18" t="s">
        <v>274</v>
      </c>
      <c r="D30" s="18" t="s">
        <v>274</v>
      </c>
      <c r="E30" s="18" t="s">
        <v>274</v>
      </c>
      <c r="F30" s="131" t="s">
        <v>274</v>
      </c>
      <c r="G30" s="18">
        <v>109.85064449064448</v>
      </c>
      <c r="H30" s="18" t="s">
        <v>274</v>
      </c>
      <c r="I30" s="18" t="s">
        <v>274</v>
      </c>
      <c r="J30" s="18" t="s">
        <v>274</v>
      </c>
      <c r="K30" s="131" t="s">
        <v>274</v>
      </c>
      <c r="L30" s="198" t="s">
        <v>44</v>
      </c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</row>
    <row r="31" spans="1:69" x14ac:dyDescent="0.2">
      <c r="A31" s="41" t="s">
        <v>65</v>
      </c>
      <c r="B31" s="39">
        <v>40.771416803953869</v>
      </c>
      <c r="C31" s="39" t="s">
        <v>274</v>
      </c>
      <c r="D31" s="39" t="s">
        <v>274</v>
      </c>
      <c r="E31" s="39" t="s">
        <v>274</v>
      </c>
      <c r="F31" s="136" t="s">
        <v>274</v>
      </c>
      <c r="G31" s="39">
        <v>38.408607068607068</v>
      </c>
      <c r="H31" s="39" t="s">
        <v>274</v>
      </c>
      <c r="I31" s="39" t="s">
        <v>274</v>
      </c>
      <c r="J31" s="39" t="s">
        <v>274</v>
      </c>
      <c r="K31" s="136" t="s">
        <v>274</v>
      </c>
      <c r="L31" s="42" t="s">
        <v>66</v>
      </c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</row>
    <row r="32" spans="1:69" x14ac:dyDescent="0.2">
      <c r="A32" s="41" t="s">
        <v>45</v>
      </c>
      <c r="B32" s="47">
        <v>338.81208813838549</v>
      </c>
      <c r="C32" s="47" t="s">
        <v>274</v>
      </c>
      <c r="D32" s="47" t="s">
        <v>274</v>
      </c>
      <c r="E32" s="47" t="s">
        <v>274</v>
      </c>
      <c r="F32" s="137" t="s">
        <v>274</v>
      </c>
      <c r="G32" s="47">
        <v>29.38553014553014</v>
      </c>
      <c r="H32" s="47" t="s">
        <v>274</v>
      </c>
      <c r="I32" s="47" t="s">
        <v>274</v>
      </c>
      <c r="J32" s="47" t="s">
        <v>274</v>
      </c>
      <c r="K32" s="137" t="s">
        <v>274</v>
      </c>
      <c r="L32" s="42" t="s">
        <v>46</v>
      </c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</row>
    <row r="33" spans="1:69" x14ac:dyDescent="0.2">
      <c r="A33" s="41" t="s">
        <v>47</v>
      </c>
      <c r="B33" s="39">
        <v>50.798043657331128</v>
      </c>
      <c r="C33" s="39" t="s">
        <v>274</v>
      </c>
      <c r="D33" s="39" t="s">
        <v>274</v>
      </c>
      <c r="E33" s="39" t="s">
        <v>274</v>
      </c>
      <c r="F33" s="136" t="s">
        <v>274</v>
      </c>
      <c r="G33" s="39">
        <v>1.2516216216216214</v>
      </c>
      <c r="H33" s="39" t="s">
        <v>274</v>
      </c>
      <c r="I33" s="39" t="s">
        <v>274</v>
      </c>
      <c r="J33" s="39" t="s">
        <v>274</v>
      </c>
      <c r="K33" s="136" t="s">
        <v>274</v>
      </c>
      <c r="L33" s="42" t="s">
        <v>48</v>
      </c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</row>
    <row r="34" spans="1:69" x14ac:dyDescent="0.2">
      <c r="A34" s="41" t="s">
        <v>49</v>
      </c>
      <c r="B34" s="39">
        <v>105.22026359143327</v>
      </c>
      <c r="C34" s="39" t="s">
        <v>274</v>
      </c>
      <c r="D34" s="39" t="s">
        <v>274</v>
      </c>
      <c r="E34" s="39" t="s">
        <v>274</v>
      </c>
      <c r="F34" s="136" t="s">
        <v>274</v>
      </c>
      <c r="G34" s="39">
        <v>1.0644490644490643</v>
      </c>
      <c r="H34" s="39" t="s">
        <v>274</v>
      </c>
      <c r="I34" s="39" t="s">
        <v>274</v>
      </c>
      <c r="J34" s="39" t="s">
        <v>274</v>
      </c>
      <c r="K34" s="136" t="s">
        <v>274</v>
      </c>
      <c r="L34" s="42" t="s">
        <v>50</v>
      </c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</row>
    <row r="35" spans="1:69" x14ac:dyDescent="0.2">
      <c r="A35" s="41" t="s">
        <v>51</v>
      </c>
      <c r="B35" s="39">
        <v>53.275041186161445</v>
      </c>
      <c r="C35" s="39" t="s">
        <v>274</v>
      </c>
      <c r="D35" s="39" t="s">
        <v>274</v>
      </c>
      <c r="E35" s="39" t="s">
        <v>274</v>
      </c>
      <c r="F35" s="136" t="s">
        <v>274</v>
      </c>
      <c r="G35" s="39">
        <v>27.114095634095634</v>
      </c>
      <c r="H35" s="39" t="s">
        <v>274</v>
      </c>
      <c r="I35" s="39" t="s">
        <v>274</v>
      </c>
      <c r="J35" s="39" t="s">
        <v>274</v>
      </c>
      <c r="K35" s="136" t="s">
        <v>274</v>
      </c>
      <c r="L35" s="42" t="s">
        <v>52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</row>
    <row r="36" spans="1:69" x14ac:dyDescent="0.2">
      <c r="A36" s="41" t="s">
        <v>69</v>
      </c>
      <c r="B36" s="39">
        <v>215.48665568369029</v>
      </c>
      <c r="C36" s="39" t="s">
        <v>274</v>
      </c>
      <c r="D36" s="39" t="s">
        <v>274</v>
      </c>
      <c r="E36" s="39" t="s">
        <v>274</v>
      </c>
      <c r="F36" s="136" t="s">
        <v>274</v>
      </c>
      <c r="G36" s="39">
        <v>8.633555093555092</v>
      </c>
      <c r="H36" s="39" t="s">
        <v>274</v>
      </c>
      <c r="I36" s="39" t="s">
        <v>274</v>
      </c>
      <c r="J36" s="39" t="s">
        <v>274</v>
      </c>
      <c r="K36" s="136" t="s">
        <v>274</v>
      </c>
      <c r="L36" s="42" t="s">
        <v>70</v>
      </c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</row>
    <row r="37" spans="1:69" x14ac:dyDescent="0.2">
      <c r="A37" s="41" t="s">
        <v>53</v>
      </c>
      <c r="B37" s="39">
        <v>23.538261943986818</v>
      </c>
      <c r="C37" s="39" t="s">
        <v>274</v>
      </c>
      <c r="D37" s="39" t="s">
        <v>274</v>
      </c>
      <c r="E37" s="39" t="s">
        <v>274</v>
      </c>
      <c r="F37" s="136" t="s">
        <v>274</v>
      </c>
      <c r="G37" s="39">
        <v>0.23064449064449061</v>
      </c>
      <c r="H37" s="39" t="s">
        <v>274</v>
      </c>
      <c r="I37" s="39" t="s">
        <v>274</v>
      </c>
      <c r="J37" s="39" t="s">
        <v>274</v>
      </c>
      <c r="K37" s="136" t="s">
        <v>274</v>
      </c>
      <c r="L37" s="42" t="s">
        <v>54</v>
      </c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</row>
    <row r="38" spans="1:69" x14ac:dyDescent="0.2">
      <c r="A38" s="41" t="s">
        <v>55</v>
      </c>
      <c r="B38" s="39">
        <v>563.48228995057661</v>
      </c>
      <c r="C38" s="39" t="s">
        <v>274</v>
      </c>
      <c r="D38" s="39" t="s">
        <v>274</v>
      </c>
      <c r="E38" s="39" t="s">
        <v>274</v>
      </c>
      <c r="F38" s="136" t="s">
        <v>274</v>
      </c>
      <c r="G38" s="39">
        <v>3.7621413721413721</v>
      </c>
      <c r="H38" s="39" t="s">
        <v>274</v>
      </c>
      <c r="I38" s="39" t="s">
        <v>274</v>
      </c>
      <c r="J38" s="39" t="s">
        <v>274</v>
      </c>
      <c r="K38" s="136" t="s">
        <v>274</v>
      </c>
      <c r="L38" s="48" t="s">
        <v>56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</row>
    <row r="39" spans="1:69" s="101" customFormat="1" x14ac:dyDescent="0.2">
      <c r="A39" s="205" t="s">
        <v>57</v>
      </c>
      <c r="B39" s="22">
        <v>266.84666392092254</v>
      </c>
      <c r="C39" s="22" t="s">
        <v>274</v>
      </c>
      <c r="D39" s="22" t="s">
        <v>274</v>
      </c>
      <c r="E39" s="22" t="s">
        <v>274</v>
      </c>
      <c r="F39" s="132" t="s">
        <v>274</v>
      </c>
      <c r="G39" s="22">
        <v>1.034116424116424</v>
      </c>
      <c r="H39" s="22" t="s">
        <v>274</v>
      </c>
      <c r="I39" s="22" t="s">
        <v>274</v>
      </c>
      <c r="J39" s="22" t="s">
        <v>274</v>
      </c>
      <c r="K39" s="132" t="s">
        <v>274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</row>
    <row r="40" spans="1:69" x14ac:dyDescent="0.2">
      <c r="A40" s="41" t="s">
        <v>59</v>
      </c>
      <c r="B40" s="39">
        <v>9.9316515650741355</v>
      </c>
      <c r="C40" s="39" t="s">
        <v>274</v>
      </c>
      <c r="D40" s="39" t="s">
        <v>274</v>
      </c>
      <c r="E40" s="39" t="s">
        <v>274</v>
      </c>
      <c r="F40" s="136" t="s">
        <v>274</v>
      </c>
      <c r="G40" s="39">
        <v>0.35923076923076919</v>
      </c>
      <c r="H40" s="39" t="s">
        <v>274</v>
      </c>
      <c r="I40" s="39" t="s">
        <v>274</v>
      </c>
      <c r="J40" s="39" t="s">
        <v>274</v>
      </c>
      <c r="K40" s="136" t="s">
        <v>274</v>
      </c>
      <c r="L40" s="42" t="s">
        <v>60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</row>
    <row r="41" spans="1:69" x14ac:dyDescent="0.2">
      <c r="A41" s="41" t="s">
        <v>61</v>
      </c>
      <c r="B41" s="39">
        <v>255.96876029654032</v>
      </c>
      <c r="C41" s="39" t="s">
        <v>274</v>
      </c>
      <c r="D41" s="39" t="s">
        <v>274</v>
      </c>
      <c r="E41" s="39" t="s">
        <v>274</v>
      </c>
      <c r="F41" s="136" t="s">
        <v>274</v>
      </c>
      <c r="G41" s="39">
        <v>0.67488565488565488</v>
      </c>
      <c r="H41" s="39" t="s">
        <v>274</v>
      </c>
      <c r="I41" s="39" t="s">
        <v>274</v>
      </c>
      <c r="J41" s="39" t="s">
        <v>274</v>
      </c>
      <c r="K41" s="136" t="s">
        <v>274</v>
      </c>
      <c r="L41" s="42" t="s">
        <v>62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</row>
    <row r="42" spans="1:69" x14ac:dyDescent="0.2">
      <c r="A42" s="41" t="s">
        <v>55</v>
      </c>
      <c r="B42" s="51">
        <v>0.94625205930807232</v>
      </c>
      <c r="C42" s="51" t="s">
        <v>274</v>
      </c>
      <c r="D42" s="51" t="s">
        <v>274</v>
      </c>
      <c r="E42" s="39" t="s">
        <v>274</v>
      </c>
      <c r="F42" s="136" t="s">
        <v>274</v>
      </c>
      <c r="G42" s="39" t="s">
        <v>293</v>
      </c>
      <c r="H42" s="39" t="s">
        <v>274</v>
      </c>
      <c r="I42" s="39" t="s">
        <v>274</v>
      </c>
      <c r="J42" s="39" t="s">
        <v>274</v>
      </c>
      <c r="K42" s="136" t="s">
        <v>274</v>
      </c>
      <c r="L42" s="48" t="s">
        <v>56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</row>
    <row r="43" spans="1:69" s="101" customFormat="1" ht="13.5" thickBot="1" x14ac:dyDescent="0.25">
      <c r="A43" s="52" t="s">
        <v>333</v>
      </c>
      <c r="B43" s="54">
        <v>53.253130148270174</v>
      </c>
      <c r="C43" s="54" t="s">
        <v>274</v>
      </c>
      <c r="D43" s="54" t="s">
        <v>274</v>
      </c>
      <c r="E43" s="54" t="s">
        <v>274</v>
      </c>
      <c r="F43" s="138" t="s">
        <v>274</v>
      </c>
      <c r="G43" s="54" t="s">
        <v>293</v>
      </c>
      <c r="H43" s="54" t="s">
        <v>274</v>
      </c>
      <c r="I43" s="54" t="s">
        <v>274</v>
      </c>
      <c r="J43" s="54" t="s">
        <v>274</v>
      </c>
      <c r="K43" s="138" t="s">
        <v>274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</row>
    <row r="44" spans="1:69" s="101" customFormat="1" ht="20.25" customHeight="1" thickBot="1" x14ac:dyDescent="0.25">
      <c r="A44" s="206" t="s">
        <v>276</v>
      </c>
      <c r="B44" s="57">
        <v>4502.2420716639208</v>
      </c>
      <c r="C44" s="57" t="s">
        <v>274</v>
      </c>
      <c r="D44" s="57" t="s">
        <v>274</v>
      </c>
      <c r="E44" s="57" t="s">
        <v>274</v>
      </c>
      <c r="F44" s="139" t="s">
        <v>274</v>
      </c>
      <c r="G44" s="57">
        <v>233.75189189189186</v>
      </c>
      <c r="H44" s="57" t="s">
        <v>274</v>
      </c>
      <c r="I44" s="57" t="s">
        <v>274</v>
      </c>
      <c r="J44" s="57" t="s">
        <v>274</v>
      </c>
      <c r="K44" s="139" t="s">
        <v>274</v>
      </c>
      <c r="L44" s="207" t="s">
        <v>280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</row>
    <row r="45" spans="1:69" x14ac:dyDescent="0.2">
      <c r="A45" s="41" t="s">
        <v>243</v>
      </c>
      <c r="B45" s="39">
        <v>0.19829077429983524</v>
      </c>
      <c r="C45" s="39" t="s">
        <v>274</v>
      </c>
      <c r="D45" s="39" t="s">
        <v>274</v>
      </c>
      <c r="E45" s="39" t="s">
        <v>274</v>
      </c>
      <c r="F45" s="136" t="s">
        <v>274</v>
      </c>
      <c r="G45" s="39">
        <v>2.0206652806652805</v>
      </c>
      <c r="H45" s="39" t="s">
        <v>274</v>
      </c>
      <c r="I45" s="39" t="s">
        <v>274</v>
      </c>
      <c r="J45" s="39" t="s">
        <v>274</v>
      </c>
      <c r="K45" s="136" t="s">
        <v>274</v>
      </c>
      <c r="L45" s="42" t="s">
        <v>263</v>
      </c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</row>
    <row r="46" spans="1:69" x14ac:dyDescent="0.2">
      <c r="A46" s="41" t="s">
        <v>71</v>
      </c>
      <c r="B46" s="39">
        <v>1573.8782125205928</v>
      </c>
      <c r="C46" s="39" t="s">
        <v>274</v>
      </c>
      <c r="D46" s="39" t="s">
        <v>274</v>
      </c>
      <c r="E46" s="39" t="s">
        <v>274</v>
      </c>
      <c r="F46" s="136" t="s">
        <v>274</v>
      </c>
      <c r="G46" s="39">
        <v>37.288544698544698</v>
      </c>
      <c r="H46" s="39" t="s">
        <v>274</v>
      </c>
      <c r="I46" s="39" t="s">
        <v>274</v>
      </c>
      <c r="J46" s="39" t="s">
        <v>274</v>
      </c>
      <c r="K46" s="136" t="s">
        <v>274</v>
      </c>
      <c r="L46" s="42" t="s">
        <v>72</v>
      </c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</row>
    <row r="47" spans="1:69" x14ac:dyDescent="0.2">
      <c r="A47" s="41" t="s">
        <v>73</v>
      </c>
      <c r="B47" s="39">
        <v>1445.5501235584843</v>
      </c>
      <c r="C47" s="39" t="s">
        <v>274</v>
      </c>
      <c r="D47" s="39" t="s">
        <v>274</v>
      </c>
      <c r="E47" s="39" t="s">
        <v>274</v>
      </c>
      <c r="F47" s="136" t="s">
        <v>274</v>
      </c>
      <c r="G47" s="39">
        <v>66.213575883575871</v>
      </c>
      <c r="H47" s="39" t="s">
        <v>274</v>
      </c>
      <c r="I47" s="39" t="s">
        <v>274</v>
      </c>
      <c r="J47" s="39" t="s">
        <v>274</v>
      </c>
      <c r="K47" s="136" t="s">
        <v>274</v>
      </c>
      <c r="L47" s="42" t="s">
        <v>74</v>
      </c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</row>
    <row r="48" spans="1:69" s="101" customFormat="1" ht="13.5" thickBot="1" x14ac:dyDescent="0.25">
      <c r="A48" s="59" t="s">
        <v>334</v>
      </c>
      <c r="B48" s="60">
        <v>91.231383855024703</v>
      </c>
      <c r="C48" s="60" t="s">
        <v>274</v>
      </c>
      <c r="D48" s="60" t="s">
        <v>274</v>
      </c>
      <c r="E48" s="60" t="s">
        <v>274</v>
      </c>
      <c r="F48" s="140" t="s">
        <v>274</v>
      </c>
      <c r="G48" s="60">
        <v>18.378461538461536</v>
      </c>
      <c r="H48" s="60" t="s">
        <v>274</v>
      </c>
      <c r="I48" s="60" t="s">
        <v>274</v>
      </c>
      <c r="J48" s="60" t="s">
        <v>274</v>
      </c>
      <c r="K48" s="140" t="s">
        <v>274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</row>
    <row r="49" spans="1:69" ht="13.5" thickBot="1" x14ac:dyDescent="0.25">
      <c r="A49" s="194" t="s">
        <v>76</v>
      </c>
      <c r="B49" s="27">
        <v>1499.8903830313013</v>
      </c>
      <c r="C49" s="27" t="s">
        <v>274</v>
      </c>
      <c r="D49" s="27" t="s">
        <v>274</v>
      </c>
      <c r="E49" s="27" t="s">
        <v>274</v>
      </c>
      <c r="F49" s="133" t="s">
        <v>274</v>
      </c>
      <c r="G49" s="27">
        <v>403.73665280665278</v>
      </c>
      <c r="H49" s="27" t="s">
        <v>274</v>
      </c>
      <c r="I49" s="27" t="s">
        <v>274</v>
      </c>
      <c r="J49" s="27" t="s">
        <v>274</v>
      </c>
      <c r="K49" s="133" t="s">
        <v>274</v>
      </c>
      <c r="L49" s="208" t="s">
        <v>77</v>
      </c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</row>
    <row r="50" spans="1:69" s="101" customFormat="1" ht="20.25" customHeight="1" thickBot="1" x14ac:dyDescent="0.25">
      <c r="A50" s="209" t="s">
        <v>7</v>
      </c>
      <c r="B50" s="30">
        <v>497.90644563426684</v>
      </c>
      <c r="C50" s="30" t="s">
        <v>274</v>
      </c>
      <c r="D50" s="30" t="s">
        <v>274</v>
      </c>
      <c r="E50" s="30" t="s">
        <v>274</v>
      </c>
      <c r="F50" s="64" t="s">
        <v>274</v>
      </c>
      <c r="G50" s="30">
        <v>289.31729729729727</v>
      </c>
      <c r="H50" s="30" t="s">
        <v>274</v>
      </c>
      <c r="I50" s="30" t="s">
        <v>274</v>
      </c>
      <c r="J50" s="30" t="s">
        <v>274</v>
      </c>
      <c r="K50" s="64" t="s">
        <v>274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</row>
    <row r="51" spans="1:69" x14ac:dyDescent="0.2">
      <c r="A51" s="41" t="s">
        <v>78</v>
      </c>
      <c r="B51" s="39">
        <v>62.693739703459634</v>
      </c>
      <c r="C51" s="39" t="s">
        <v>274</v>
      </c>
      <c r="D51" s="39" t="s">
        <v>274</v>
      </c>
      <c r="E51" s="39" t="s">
        <v>274</v>
      </c>
      <c r="F51" s="136" t="s">
        <v>274</v>
      </c>
      <c r="G51" s="39">
        <v>2.9550935550935544</v>
      </c>
      <c r="H51" s="39" t="s">
        <v>274</v>
      </c>
      <c r="I51" s="39" t="s">
        <v>274</v>
      </c>
      <c r="J51" s="39" t="s">
        <v>274</v>
      </c>
      <c r="K51" s="136" t="s">
        <v>274</v>
      </c>
      <c r="L51" s="42" t="s">
        <v>79</v>
      </c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</row>
    <row r="52" spans="1:69" ht="13.5" thickBot="1" x14ac:dyDescent="0.25">
      <c r="A52" s="41" t="s">
        <v>80</v>
      </c>
      <c r="B52" s="39">
        <v>435.2127059308072</v>
      </c>
      <c r="C52" s="39" t="s">
        <v>274</v>
      </c>
      <c r="D52" s="39" t="s">
        <v>274</v>
      </c>
      <c r="E52" s="39" t="s">
        <v>274</v>
      </c>
      <c r="F52" s="136" t="s">
        <v>274</v>
      </c>
      <c r="G52" s="39">
        <v>286.36220374220369</v>
      </c>
      <c r="H52" s="39" t="s">
        <v>274</v>
      </c>
      <c r="I52" s="39" t="s">
        <v>274</v>
      </c>
      <c r="J52" s="39" t="s">
        <v>274</v>
      </c>
      <c r="K52" s="136" t="s">
        <v>274</v>
      </c>
      <c r="L52" s="42" t="s">
        <v>232</v>
      </c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</row>
    <row r="53" spans="1:69" s="101" customFormat="1" ht="20.25" customHeight="1" thickBot="1" x14ac:dyDescent="0.25">
      <c r="A53" s="211" t="s">
        <v>81</v>
      </c>
      <c r="B53" s="30">
        <v>1001.9839373970345</v>
      </c>
      <c r="C53" s="30" t="s">
        <v>274</v>
      </c>
      <c r="D53" s="30" t="s">
        <v>274</v>
      </c>
      <c r="E53" s="30" t="s">
        <v>274</v>
      </c>
      <c r="F53" s="64" t="s">
        <v>274</v>
      </c>
      <c r="G53" s="30">
        <v>114.41935550935548</v>
      </c>
      <c r="H53" s="30" t="s">
        <v>274</v>
      </c>
      <c r="I53" s="30" t="s">
        <v>274</v>
      </c>
      <c r="J53" s="30" t="s">
        <v>274</v>
      </c>
      <c r="K53" s="64" t="s">
        <v>274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</row>
    <row r="54" spans="1:69" ht="25.5" x14ac:dyDescent="0.2">
      <c r="A54" s="205" t="s">
        <v>83</v>
      </c>
      <c r="B54" s="67">
        <v>972.47232289950568</v>
      </c>
      <c r="C54" s="67" t="s">
        <v>274</v>
      </c>
      <c r="D54" s="67" t="s">
        <v>274</v>
      </c>
      <c r="E54" s="67" t="s">
        <v>274</v>
      </c>
      <c r="F54" s="141" t="s">
        <v>274</v>
      </c>
      <c r="G54" s="67">
        <v>111.97571725571724</v>
      </c>
      <c r="H54" s="67" t="s">
        <v>274</v>
      </c>
      <c r="I54" s="67" t="s">
        <v>274</v>
      </c>
      <c r="J54" s="67" t="s">
        <v>274</v>
      </c>
      <c r="K54" s="141" t="s">
        <v>274</v>
      </c>
      <c r="L54" s="87" t="s">
        <v>322</v>
      </c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</row>
    <row r="55" spans="1:69" x14ac:dyDescent="0.2">
      <c r="A55" s="41" t="s">
        <v>85</v>
      </c>
      <c r="B55" s="39">
        <v>337.01192339373966</v>
      </c>
      <c r="C55" s="39" t="s">
        <v>274</v>
      </c>
      <c r="D55" s="39" t="s">
        <v>274</v>
      </c>
      <c r="E55" s="39" t="s">
        <v>274</v>
      </c>
      <c r="F55" s="136" t="s">
        <v>274</v>
      </c>
      <c r="G55" s="39">
        <v>0.71043659043659035</v>
      </c>
      <c r="H55" s="39" t="s">
        <v>274</v>
      </c>
      <c r="I55" s="39" t="s">
        <v>274</v>
      </c>
      <c r="J55" s="39" t="s">
        <v>274</v>
      </c>
      <c r="K55" s="136" t="s">
        <v>274</v>
      </c>
      <c r="L55" s="42" t="s">
        <v>86</v>
      </c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</row>
    <row r="56" spans="1:69" x14ac:dyDescent="0.2">
      <c r="A56" s="41" t="s">
        <v>87</v>
      </c>
      <c r="B56" s="39">
        <v>0.11272652388797363</v>
      </c>
      <c r="C56" s="39" t="s">
        <v>274</v>
      </c>
      <c r="D56" s="39" t="s">
        <v>274</v>
      </c>
      <c r="E56" s="39" t="s">
        <v>274</v>
      </c>
      <c r="F56" s="136" t="s">
        <v>274</v>
      </c>
      <c r="G56" s="39">
        <v>0.17446985446985444</v>
      </c>
      <c r="H56" s="39" t="s">
        <v>274</v>
      </c>
      <c r="I56" s="39" t="s">
        <v>274</v>
      </c>
      <c r="J56" s="39" t="s">
        <v>274</v>
      </c>
      <c r="K56" s="136" t="s">
        <v>274</v>
      </c>
      <c r="L56" s="42" t="s">
        <v>88</v>
      </c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</row>
    <row r="57" spans="1:69" x14ac:dyDescent="0.2">
      <c r="A57" s="41" t="s">
        <v>89</v>
      </c>
      <c r="B57" s="39">
        <v>508.18684102141674</v>
      </c>
      <c r="C57" s="39" t="s">
        <v>274</v>
      </c>
      <c r="D57" s="39" t="s">
        <v>274</v>
      </c>
      <c r="E57" s="39" t="s">
        <v>274</v>
      </c>
      <c r="F57" s="136" t="s">
        <v>274</v>
      </c>
      <c r="G57" s="39">
        <v>93.701143451143437</v>
      </c>
      <c r="H57" s="39" t="s">
        <v>274</v>
      </c>
      <c r="I57" s="39" t="s">
        <v>274</v>
      </c>
      <c r="J57" s="39" t="s">
        <v>274</v>
      </c>
      <c r="K57" s="136" t="s">
        <v>274</v>
      </c>
      <c r="L57" s="42" t="s">
        <v>90</v>
      </c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</row>
    <row r="58" spans="1:69" ht="15.75" customHeight="1" x14ac:dyDescent="0.2">
      <c r="A58" s="41" t="s">
        <v>91</v>
      </c>
      <c r="B58" s="39">
        <v>5.7160008237232285</v>
      </c>
      <c r="C58" s="39" t="s">
        <v>274</v>
      </c>
      <c r="D58" s="39" t="s">
        <v>274</v>
      </c>
      <c r="E58" s="39" t="s">
        <v>274</v>
      </c>
      <c r="F58" s="136" t="s">
        <v>274</v>
      </c>
      <c r="G58" s="39">
        <v>0.76214137214137201</v>
      </c>
      <c r="H58" s="39" t="s">
        <v>274</v>
      </c>
      <c r="I58" s="39" t="s">
        <v>274</v>
      </c>
      <c r="J58" s="39" t="s">
        <v>274</v>
      </c>
      <c r="K58" s="136" t="s">
        <v>274</v>
      </c>
      <c r="L58" s="233" t="s">
        <v>175</v>
      </c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</row>
    <row r="59" spans="1:69" x14ac:dyDescent="0.2">
      <c r="A59" s="41" t="s">
        <v>93</v>
      </c>
      <c r="B59" s="39">
        <v>46.138817957166388</v>
      </c>
      <c r="C59" s="39" t="s">
        <v>274</v>
      </c>
      <c r="D59" s="39" t="s">
        <v>274</v>
      </c>
      <c r="E59" s="39" t="s">
        <v>274</v>
      </c>
      <c r="F59" s="136" t="s">
        <v>274</v>
      </c>
      <c r="G59" s="39">
        <v>1.0927027027027025</v>
      </c>
      <c r="H59" s="39" t="s">
        <v>274</v>
      </c>
      <c r="I59" s="39" t="s">
        <v>274</v>
      </c>
      <c r="J59" s="39" t="s">
        <v>274</v>
      </c>
      <c r="K59" s="136" t="s">
        <v>274</v>
      </c>
      <c r="L59" s="42" t="s">
        <v>323</v>
      </c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</row>
    <row r="60" spans="1:69" x14ac:dyDescent="0.2">
      <c r="A60" s="41" t="s">
        <v>95</v>
      </c>
      <c r="B60" s="39">
        <v>14.545078253706754</v>
      </c>
      <c r="C60" s="39" t="s">
        <v>274</v>
      </c>
      <c r="D60" s="39" t="s">
        <v>274</v>
      </c>
      <c r="E60" s="39" t="s">
        <v>274</v>
      </c>
      <c r="F60" s="136" t="s">
        <v>274</v>
      </c>
      <c r="G60" s="39">
        <v>1.968253638253638</v>
      </c>
      <c r="H60" s="39" t="s">
        <v>274</v>
      </c>
      <c r="I60" s="39" t="s">
        <v>274</v>
      </c>
      <c r="J60" s="39" t="s">
        <v>274</v>
      </c>
      <c r="K60" s="136" t="s">
        <v>274</v>
      </c>
      <c r="L60" s="42" t="s">
        <v>96</v>
      </c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</row>
    <row r="61" spans="1:69" x14ac:dyDescent="0.2">
      <c r="A61" s="41" t="s">
        <v>55</v>
      </c>
      <c r="B61" s="51">
        <v>60.760934925864902</v>
      </c>
      <c r="C61" s="51" t="s">
        <v>274</v>
      </c>
      <c r="D61" s="51" t="s">
        <v>274</v>
      </c>
      <c r="E61" s="51" t="s">
        <v>274</v>
      </c>
      <c r="F61" s="159" t="s">
        <v>274</v>
      </c>
      <c r="G61" s="51">
        <v>13.566569646569645</v>
      </c>
      <c r="H61" s="39" t="s">
        <v>274</v>
      </c>
      <c r="I61" s="39" t="s">
        <v>274</v>
      </c>
      <c r="J61" s="39" t="s">
        <v>274</v>
      </c>
      <c r="K61" s="136" t="s">
        <v>274</v>
      </c>
      <c r="L61" s="42" t="s">
        <v>56</v>
      </c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</row>
    <row r="62" spans="1:69" ht="13.5" thickBot="1" x14ac:dyDescent="0.25">
      <c r="A62" s="86" t="s">
        <v>324</v>
      </c>
      <c r="B62" s="39">
        <v>29.511614497528825</v>
      </c>
      <c r="C62" s="39" t="s">
        <v>274</v>
      </c>
      <c r="D62" s="39" t="s">
        <v>274</v>
      </c>
      <c r="E62" s="39" t="s">
        <v>274</v>
      </c>
      <c r="F62" s="136" t="s">
        <v>274</v>
      </c>
      <c r="G62" s="39">
        <v>2.4436382536382535</v>
      </c>
      <c r="H62" s="68" t="s">
        <v>274</v>
      </c>
      <c r="I62" s="68" t="s">
        <v>274</v>
      </c>
      <c r="J62" s="68" t="s">
        <v>274</v>
      </c>
      <c r="K62" s="142" t="s">
        <v>274</v>
      </c>
      <c r="L62" s="87" t="s">
        <v>98</v>
      </c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</row>
    <row r="63" spans="1:69" ht="13.5" thickBot="1" x14ac:dyDescent="0.25">
      <c r="A63" s="194" t="s">
        <v>99</v>
      </c>
      <c r="B63" s="15">
        <v>86.592565897858307</v>
      </c>
      <c r="C63" s="15" t="s">
        <v>274</v>
      </c>
      <c r="D63" s="15" t="s">
        <v>274</v>
      </c>
      <c r="E63" s="15" t="s">
        <v>274</v>
      </c>
      <c r="F63" s="130" t="s">
        <v>274</v>
      </c>
      <c r="G63" s="15">
        <v>1.9125155925155923</v>
      </c>
      <c r="H63" s="15" t="s">
        <v>274</v>
      </c>
      <c r="I63" s="15" t="s">
        <v>274</v>
      </c>
      <c r="J63" s="15" t="s">
        <v>274</v>
      </c>
      <c r="K63" s="130" t="s">
        <v>274</v>
      </c>
      <c r="L63" s="208" t="s">
        <v>100</v>
      </c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</row>
    <row r="64" spans="1:69" ht="20.25" customHeight="1" thickBot="1" x14ac:dyDescent="0.25">
      <c r="A64" s="209" t="s">
        <v>7</v>
      </c>
      <c r="B64" s="30">
        <v>86.592565897858307</v>
      </c>
      <c r="C64" s="30" t="s">
        <v>274</v>
      </c>
      <c r="D64" s="30" t="s">
        <v>274</v>
      </c>
      <c r="E64" s="30" t="s">
        <v>274</v>
      </c>
      <c r="F64" s="64" t="s">
        <v>274</v>
      </c>
      <c r="G64" s="30">
        <v>1.9125155925155923</v>
      </c>
      <c r="H64" s="30" t="s">
        <v>274</v>
      </c>
      <c r="I64" s="30" t="s">
        <v>274</v>
      </c>
      <c r="J64" s="30" t="s">
        <v>274</v>
      </c>
      <c r="K64" s="64" t="s">
        <v>274</v>
      </c>
      <c r="L64" s="210" t="s">
        <v>101</v>
      </c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</row>
    <row r="65" spans="1:69" x14ac:dyDescent="0.2">
      <c r="A65" s="41" t="s">
        <v>102</v>
      </c>
      <c r="B65" s="39">
        <v>14.348558484349258</v>
      </c>
      <c r="C65" s="39" t="s">
        <v>274</v>
      </c>
      <c r="D65" s="39" t="s">
        <v>274</v>
      </c>
      <c r="E65" s="39" t="s">
        <v>274</v>
      </c>
      <c r="F65" s="136" t="s">
        <v>274</v>
      </c>
      <c r="G65" s="39">
        <v>1.7522245322245322</v>
      </c>
      <c r="H65" s="39" t="s">
        <v>274</v>
      </c>
      <c r="I65" s="39" t="s">
        <v>274</v>
      </c>
      <c r="J65" s="39" t="s">
        <v>274</v>
      </c>
      <c r="K65" s="136" t="s">
        <v>274</v>
      </c>
      <c r="L65" s="42" t="s">
        <v>325</v>
      </c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</row>
    <row r="66" spans="1:69" ht="13.5" thickBot="1" x14ac:dyDescent="0.25">
      <c r="A66" s="41" t="s">
        <v>104</v>
      </c>
      <c r="B66" s="39">
        <v>72.244007413509053</v>
      </c>
      <c r="C66" s="39" t="s">
        <v>274</v>
      </c>
      <c r="D66" s="39" t="s">
        <v>274</v>
      </c>
      <c r="E66" s="39" t="s">
        <v>274</v>
      </c>
      <c r="F66" s="136" t="s">
        <v>274</v>
      </c>
      <c r="G66" s="39">
        <v>0.16029106029106027</v>
      </c>
      <c r="H66" s="39" t="s">
        <v>274</v>
      </c>
      <c r="I66" s="39" t="s">
        <v>274</v>
      </c>
      <c r="J66" s="39" t="s">
        <v>274</v>
      </c>
      <c r="K66" s="136" t="s">
        <v>274</v>
      </c>
      <c r="L66" s="42" t="s">
        <v>105</v>
      </c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</row>
    <row r="67" spans="1:69" ht="20.25" customHeight="1" thickBot="1" x14ac:dyDescent="0.25">
      <c r="A67" s="211" t="s">
        <v>81</v>
      </c>
      <c r="B67" s="30" t="s">
        <v>293</v>
      </c>
      <c r="C67" s="30" t="s">
        <v>274</v>
      </c>
      <c r="D67" s="30" t="s">
        <v>274</v>
      </c>
      <c r="E67" s="30" t="s">
        <v>274</v>
      </c>
      <c r="F67" s="64" t="s">
        <v>274</v>
      </c>
      <c r="G67" s="30" t="s">
        <v>293</v>
      </c>
      <c r="H67" s="30" t="s">
        <v>274</v>
      </c>
      <c r="I67" s="30" t="s">
        <v>274</v>
      </c>
      <c r="J67" s="30" t="s">
        <v>274</v>
      </c>
      <c r="K67" s="64" t="s">
        <v>274</v>
      </c>
      <c r="L67" s="212" t="s">
        <v>106</v>
      </c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</row>
    <row r="68" spans="1:69" ht="13.5" thickBot="1" x14ac:dyDescent="0.25">
      <c r="A68" s="213" t="s">
        <v>107</v>
      </c>
      <c r="B68" s="15">
        <v>9055.5047158154848</v>
      </c>
      <c r="C68" s="15" t="s">
        <v>274</v>
      </c>
      <c r="D68" s="15" t="s">
        <v>274</v>
      </c>
      <c r="E68" s="15" t="s">
        <v>274</v>
      </c>
      <c r="F68" s="130" t="s">
        <v>274</v>
      </c>
      <c r="G68" s="15">
        <v>4938.6702286902282</v>
      </c>
      <c r="H68" s="15" t="s">
        <v>274</v>
      </c>
      <c r="I68" s="15" t="s">
        <v>274</v>
      </c>
      <c r="J68" s="15" t="s">
        <v>274</v>
      </c>
      <c r="K68" s="130" t="s">
        <v>274</v>
      </c>
      <c r="L68" s="214" t="s">
        <v>108</v>
      </c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</row>
    <row r="69" spans="1:69" ht="20.25" customHeight="1" thickBot="1" x14ac:dyDescent="0.25">
      <c r="A69" s="209" t="s">
        <v>225</v>
      </c>
      <c r="B69" s="30">
        <v>301.81528006589787</v>
      </c>
      <c r="C69" s="30" t="s">
        <v>274</v>
      </c>
      <c r="D69" s="30" t="s">
        <v>274</v>
      </c>
      <c r="E69" s="30" t="s">
        <v>274</v>
      </c>
      <c r="F69" s="64" t="s">
        <v>274</v>
      </c>
      <c r="G69" s="30">
        <v>63.447546777546769</v>
      </c>
      <c r="H69" s="30" t="s">
        <v>274</v>
      </c>
      <c r="I69" s="30" t="s">
        <v>274</v>
      </c>
      <c r="J69" s="30" t="s">
        <v>274</v>
      </c>
      <c r="K69" s="64" t="s">
        <v>274</v>
      </c>
      <c r="L69" s="212" t="s">
        <v>208</v>
      </c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</row>
    <row r="70" spans="1:69" ht="13.5" thickBot="1" x14ac:dyDescent="0.25">
      <c r="A70" s="215" t="s">
        <v>111</v>
      </c>
      <c r="B70" s="75">
        <v>8753.6894357495876</v>
      </c>
      <c r="C70" s="75" t="s">
        <v>274</v>
      </c>
      <c r="D70" s="75" t="s">
        <v>274</v>
      </c>
      <c r="E70" s="75" t="s">
        <v>274</v>
      </c>
      <c r="F70" s="143" t="s">
        <v>274</v>
      </c>
      <c r="G70" s="75">
        <v>4875.2226819126809</v>
      </c>
      <c r="H70" s="75" t="s">
        <v>274</v>
      </c>
      <c r="I70" s="75" t="s">
        <v>274</v>
      </c>
      <c r="J70" s="75" t="s">
        <v>274</v>
      </c>
      <c r="K70" s="143" t="s">
        <v>274</v>
      </c>
      <c r="L70" s="216" t="s">
        <v>106</v>
      </c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</row>
    <row r="71" spans="1:69" ht="13.5" thickBot="1" x14ac:dyDescent="0.25">
      <c r="A71" s="194" t="s">
        <v>112</v>
      </c>
      <c r="B71" s="77">
        <v>2641.8028006589784</v>
      </c>
      <c r="C71" s="77" t="s">
        <v>274</v>
      </c>
      <c r="D71" s="77" t="s">
        <v>274</v>
      </c>
      <c r="E71" s="77" t="s">
        <v>274</v>
      </c>
      <c r="F71" s="145" t="s">
        <v>274</v>
      </c>
      <c r="G71" s="77">
        <v>4030.1783367983362</v>
      </c>
      <c r="H71" s="77" t="s">
        <v>274</v>
      </c>
      <c r="I71" s="77" t="s">
        <v>274</v>
      </c>
      <c r="J71" s="77" t="s">
        <v>274</v>
      </c>
      <c r="K71" s="145" t="s">
        <v>274</v>
      </c>
      <c r="L71" s="208" t="s">
        <v>302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</row>
    <row r="72" spans="1:69" s="101" customFormat="1" ht="25.5" x14ac:dyDescent="0.2">
      <c r="A72" s="78" t="s">
        <v>114</v>
      </c>
      <c r="B72" s="79">
        <v>1922.1062808896211</v>
      </c>
      <c r="C72" s="79" t="s">
        <v>274</v>
      </c>
      <c r="D72" s="79" t="s">
        <v>274</v>
      </c>
      <c r="E72" s="79" t="s">
        <v>274</v>
      </c>
      <c r="F72" s="147" t="s">
        <v>274</v>
      </c>
      <c r="G72" s="79">
        <v>487.42201663201655</v>
      </c>
      <c r="H72" s="79" t="s">
        <v>274</v>
      </c>
      <c r="I72" s="79" t="s">
        <v>274</v>
      </c>
      <c r="J72" s="79" t="s">
        <v>274</v>
      </c>
      <c r="K72" s="147" t="s">
        <v>274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</row>
    <row r="73" spans="1:69" x14ac:dyDescent="0.2">
      <c r="A73" s="41" t="s">
        <v>116</v>
      </c>
      <c r="B73" s="47">
        <v>374.92808896210869</v>
      </c>
      <c r="C73" s="47" t="s">
        <v>274</v>
      </c>
      <c r="D73" s="47" t="s">
        <v>274</v>
      </c>
      <c r="E73" s="47" t="s">
        <v>274</v>
      </c>
      <c r="F73" s="137" t="s">
        <v>274</v>
      </c>
      <c r="G73" s="47">
        <v>20.858939708939705</v>
      </c>
      <c r="H73" s="47" t="s">
        <v>274</v>
      </c>
      <c r="I73" s="47" t="s">
        <v>274</v>
      </c>
      <c r="J73" s="47" t="s">
        <v>274</v>
      </c>
      <c r="K73" s="137" t="s">
        <v>274</v>
      </c>
      <c r="L73" s="42" t="s">
        <v>233</v>
      </c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</row>
    <row r="74" spans="1:69" ht="13.5" thickBot="1" x14ac:dyDescent="0.25">
      <c r="A74" s="81" t="s">
        <v>118</v>
      </c>
      <c r="B74" s="82">
        <v>1547.1781919275122</v>
      </c>
      <c r="C74" s="82" t="s">
        <v>274</v>
      </c>
      <c r="D74" s="82" t="s">
        <v>274</v>
      </c>
      <c r="E74" s="82" t="s">
        <v>274</v>
      </c>
      <c r="F74" s="149" t="s">
        <v>274</v>
      </c>
      <c r="G74" s="82">
        <v>466.56307692307689</v>
      </c>
      <c r="H74" s="82" t="s">
        <v>274</v>
      </c>
      <c r="I74" s="82" t="s">
        <v>274</v>
      </c>
      <c r="J74" s="82" t="s">
        <v>274</v>
      </c>
      <c r="K74" s="149" t="s">
        <v>274</v>
      </c>
      <c r="L74" s="83" t="s">
        <v>119</v>
      </c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</row>
    <row r="75" spans="1:69" s="236" customFormat="1" ht="25.5" x14ac:dyDescent="0.2">
      <c r="A75" s="78" t="s">
        <v>120</v>
      </c>
      <c r="B75" s="19">
        <v>695.0340815485996</v>
      </c>
      <c r="C75" s="19" t="s">
        <v>274</v>
      </c>
      <c r="D75" s="19" t="s">
        <v>274</v>
      </c>
      <c r="E75" s="19" t="s">
        <v>274</v>
      </c>
      <c r="F75" s="150" t="s">
        <v>274</v>
      </c>
      <c r="G75" s="19">
        <v>10.542681912681912</v>
      </c>
      <c r="H75" s="19" t="s">
        <v>274</v>
      </c>
      <c r="I75" s="19" t="s">
        <v>274</v>
      </c>
      <c r="J75" s="19" t="s">
        <v>274</v>
      </c>
      <c r="K75" s="150" t="s">
        <v>274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</row>
    <row r="76" spans="1:69" x14ac:dyDescent="0.2">
      <c r="A76" s="41" t="s">
        <v>122</v>
      </c>
      <c r="B76" s="47">
        <v>125.28286655683689</v>
      </c>
      <c r="C76" s="47" t="s">
        <v>274</v>
      </c>
      <c r="D76" s="47" t="s">
        <v>274</v>
      </c>
      <c r="E76" s="47" t="s">
        <v>274</v>
      </c>
      <c r="F76" s="137" t="s">
        <v>274</v>
      </c>
      <c r="G76" s="47">
        <v>0.88744282744282732</v>
      </c>
      <c r="H76" s="47" t="s">
        <v>274</v>
      </c>
      <c r="I76" s="47" t="s">
        <v>274</v>
      </c>
      <c r="J76" s="47" t="s">
        <v>274</v>
      </c>
      <c r="K76" s="137" t="s">
        <v>274</v>
      </c>
      <c r="L76" s="42" t="s">
        <v>123</v>
      </c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</row>
    <row r="77" spans="1:69" x14ac:dyDescent="0.2">
      <c r="A77" s="41" t="s">
        <v>124</v>
      </c>
      <c r="B77" s="47">
        <v>231.05335667215815</v>
      </c>
      <c r="C77" s="47" t="s">
        <v>274</v>
      </c>
      <c r="D77" s="47" t="s">
        <v>274</v>
      </c>
      <c r="E77" s="47" t="s">
        <v>274</v>
      </c>
      <c r="F77" s="137" t="s">
        <v>274</v>
      </c>
      <c r="G77" s="47">
        <v>1.7061122661122659</v>
      </c>
      <c r="H77" s="47" t="s">
        <v>274</v>
      </c>
      <c r="I77" s="47" t="s">
        <v>274</v>
      </c>
      <c r="J77" s="47" t="s">
        <v>274</v>
      </c>
      <c r="K77" s="137" t="s">
        <v>274</v>
      </c>
      <c r="L77" s="42" t="s">
        <v>125</v>
      </c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</row>
    <row r="78" spans="1:69" x14ac:dyDescent="0.2">
      <c r="A78" s="41" t="s">
        <v>126</v>
      </c>
      <c r="B78" s="47">
        <v>1.5320840197693575</v>
      </c>
      <c r="C78" s="47" t="s">
        <v>274</v>
      </c>
      <c r="D78" s="47" t="s">
        <v>274</v>
      </c>
      <c r="E78" s="47" t="s">
        <v>274</v>
      </c>
      <c r="F78" s="137" t="s">
        <v>274</v>
      </c>
      <c r="G78" s="47" t="s">
        <v>293</v>
      </c>
      <c r="H78" s="47" t="s">
        <v>274</v>
      </c>
      <c r="I78" s="47" t="s">
        <v>274</v>
      </c>
      <c r="J78" s="47" t="s">
        <v>274</v>
      </c>
      <c r="K78" s="137" t="s">
        <v>274</v>
      </c>
      <c r="L78" s="42" t="s">
        <v>127</v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</row>
    <row r="79" spans="1:69" x14ac:dyDescent="0.2">
      <c r="A79" s="41" t="s">
        <v>128</v>
      </c>
      <c r="B79" s="47">
        <v>14.029283360790773</v>
      </c>
      <c r="C79" s="47" t="s">
        <v>274</v>
      </c>
      <c r="D79" s="47" t="s">
        <v>274</v>
      </c>
      <c r="E79" s="47" t="s">
        <v>274</v>
      </c>
      <c r="F79" s="137" t="s">
        <v>274</v>
      </c>
      <c r="G79" s="47">
        <v>1.0916008316008314</v>
      </c>
      <c r="H79" s="47" t="s">
        <v>274</v>
      </c>
      <c r="I79" s="47" t="s">
        <v>274</v>
      </c>
      <c r="J79" s="47" t="s">
        <v>274</v>
      </c>
      <c r="K79" s="137" t="s">
        <v>274</v>
      </c>
      <c r="L79" s="42" t="s">
        <v>129</v>
      </c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</row>
    <row r="80" spans="1:69" x14ac:dyDescent="0.2">
      <c r="A80" s="41" t="s">
        <v>130</v>
      </c>
      <c r="B80" s="47">
        <v>294.05321252059309</v>
      </c>
      <c r="C80" s="47" t="s">
        <v>274</v>
      </c>
      <c r="D80" s="47" t="s">
        <v>274</v>
      </c>
      <c r="E80" s="47" t="s">
        <v>274</v>
      </c>
      <c r="F80" s="137" t="s">
        <v>274</v>
      </c>
      <c r="G80" s="47">
        <v>0.95594594594594584</v>
      </c>
      <c r="H80" s="47" t="s">
        <v>274</v>
      </c>
      <c r="I80" s="47" t="s">
        <v>274</v>
      </c>
      <c r="J80" s="47" t="s">
        <v>274</v>
      </c>
      <c r="K80" s="137" t="s">
        <v>274</v>
      </c>
      <c r="L80" s="42" t="s">
        <v>131</v>
      </c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</row>
    <row r="81" spans="1:69" x14ac:dyDescent="0.2">
      <c r="A81" s="41" t="s">
        <v>55</v>
      </c>
      <c r="B81" s="47">
        <v>29.0832784184514</v>
      </c>
      <c r="C81" s="47" t="s">
        <v>274</v>
      </c>
      <c r="D81" s="47" t="s">
        <v>274</v>
      </c>
      <c r="E81" s="47" t="s">
        <v>274</v>
      </c>
      <c r="F81" s="137" t="s">
        <v>274</v>
      </c>
      <c r="G81" s="47">
        <v>5.8858212058212045</v>
      </c>
      <c r="H81" s="47" t="s">
        <v>274</v>
      </c>
      <c r="I81" s="47" t="s">
        <v>274</v>
      </c>
      <c r="J81" s="47" t="s">
        <v>274</v>
      </c>
      <c r="K81" s="137" t="s">
        <v>274</v>
      </c>
      <c r="L81" s="42" t="s">
        <v>56</v>
      </c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</row>
    <row r="82" spans="1:69" s="236" customFormat="1" x14ac:dyDescent="0.2">
      <c r="A82" s="86" t="s">
        <v>132</v>
      </c>
      <c r="B82" s="22">
        <v>3494.7462726523886</v>
      </c>
      <c r="C82" s="22" t="s">
        <v>274</v>
      </c>
      <c r="D82" s="22" t="s">
        <v>274</v>
      </c>
      <c r="E82" s="22" t="s">
        <v>274</v>
      </c>
      <c r="F82" s="132" t="s">
        <v>274</v>
      </c>
      <c r="G82" s="22">
        <v>347.07964656964657</v>
      </c>
      <c r="H82" s="22" t="s">
        <v>274</v>
      </c>
      <c r="I82" s="22" t="s">
        <v>274</v>
      </c>
      <c r="J82" s="22" t="s">
        <v>274</v>
      </c>
      <c r="K82" s="132" t="s">
        <v>274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</row>
    <row r="83" spans="1:69" x14ac:dyDescent="0.2">
      <c r="A83" s="41" t="s">
        <v>134</v>
      </c>
      <c r="B83" s="47">
        <v>0.38741762767710047</v>
      </c>
      <c r="C83" s="47" t="s">
        <v>274</v>
      </c>
      <c r="D83" s="47" t="s">
        <v>274</v>
      </c>
      <c r="E83" s="47" t="s">
        <v>274</v>
      </c>
      <c r="F83" s="137" t="s">
        <v>274</v>
      </c>
      <c r="G83" s="47">
        <v>0.83164241164241148</v>
      </c>
      <c r="H83" s="47" t="s">
        <v>274</v>
      </c>
      <c r="I83" s="47" t="s">
        <v>274</v>
      </c>
      <c r="J83" s="47" t="s">
        <v>274</v>
      </c>
      <c r="K83" s="137" t="s">
        <v>274</v>
      </c>
      <c r="L83" s="42" t="s">
        <v>135</v>
      </c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</row>
    <row r="84" spans="1:69" x14ac:dyDescent="0.2">
      <c r="A84" s="41" t="s">
        <v>136</v>
      </c>
      <c r="B84" s="39">
        <v>22.511593904448102</v>
      </c>
      <c r="C84" s="39" t="s">
        <v>274</v>
      </c>
      <c r="D84" s="39" t="s">
        <v>274</v>
      </c>
      <c r="E84" s="39" t="s">
        <v>274</v>
      </c>
      <c r="F84" s="136" t="s">
        <v>274</v>
      </c>
      <c r="G84" s="39">
        <v>3.073201663201663</v>
      </c>
      <c r="H84" s="39" t="s">
        <v>274</v>
      </c>
      <c r="I84" s="39" t="s">
        <v>274</v>
      </c>
      <c r="J84" s="39" t="s">
        <v>274</v>
      </c>
      <c r="K84" s="136" t="s">
        <v>274</v>
      </c>
      <c r="L84" s="42" t="s">
        <v>137</v>
      </c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</row>
    <row r="85" spans="1:69" x14ac:dyDescent="0.2">
      <c r="A85" s="41" t="s">
        <v>138</v>
      </c>
      <c r="B85" s="39">
        <v>1877.444460461285</v>
      </c>
      <c r="C85" s="39" t="s">
        <v>274</v>
      </c>
      <c r="D85" s="39" t="s">
        <v>274</v>
      </c>
      <c r="E85" s="39" t="s">
        <v>274</v>
      </c>
      <c r="F85" s="136" t="s">
        <v>274</v>
      </c>
      <c r="G85" s="39">
        <v>107.58979209979209</v>
      </c>
      <c r="H85" s="39" t="s">
        <v>274</v>
      </c>
      <c r="I85" s="39" t="s">
        <v>274</v>
      </c>
      <c r="J85" s="39" t="s">
        <v>274</v>
      </c>
      <c r="K85" s="136" t="s">
        <v>274</v>
      </c>
      <c r="L85" s="42" t="s">
        <v>139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</row>
    <row r="86" spans="1:69" x14ac:dyDescent="0.2">
      <c r="A86" s="41" t="s">
        <v>140</v>
      </c>
      <c r="B86" s="39">
        <v>0.7668451400329489</v>
      </c>
      <c r="C86" s="39" t="s">
        <v>274</v>
      </c>
      <c r="D86" s="39" t="s">
        <v>274</v>
      </c>
      <c r="E86" s="39" t="s">
        <v>274</v>
      </c>
      <c r="F86" s="136" t="s">
        <v>274</v>
      </c>
      <c r="G86" s="39">
        <v>4.4153638253638245</v>
      </c>
      <c r="H86" s="39" t="s">
        <v>274</v>
      </c>
      <c r="I86" s="39" t="s">
        <v>274</v>
      </c>
      <c r="J86" s="39" t="s">
        <v>274</v>
      </c>
      <c r="K86" s="136" t="s">
        <v>274</v>
      </c>
      <c r="L86" s="42" t="s">
        <v>141</v>
      </c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</row>
    <row r="87" spans="1:69" x14ac:dyDescent="0.2">
      <c r="A87" s="41" t="s">
        <v>142</v>
      </c>
      <c r="B87" s="39">
        <v>581.0185337726524</v>
      </c>
      <c r="C87" s="39" t="s">
        <v>274</v>
      </c>
      <c r="D87" s="39" t="s">
        <v>274</v>
      </c>
      <c r="E87" s="39" t="s">
        <v>274</v>
      </c>
      <c r="F87" s="136" t="s">
        <v>274</v>
      </c>
      <c r="G87" s="39">
        <v>15.524740124740124</v>
      </c>
      <c r="H87" s="39" t="s">
        <v>274</v>
      </c>
      <c r="I87" s="39" t="s">
        <v>274</v>
      </c>
      <c r="J87" s="39" t="s">
        <v>274</v>
      </c>
      <c r="K87" s="136" t="s">
        <v>274</v>
      </c>
      <c r="L87" s="42" t="s">
        <v>143</v>
      </c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</row>
    <row r="88" spans="1:69" x14ac:dyDescent="0.2">
      <c r="A88" s="41" t="s">
        <v>144</v>
      </c>
      <c r="B88" s="39">
        <v>0.27514415156507416</v>
      </c>
      <c r="C88" s="39" t="s">
        <v>274</v>
      </c>
      <c r="D88" s="39" t="s">
        <v>274</v>
      </c>
      <c r="E88" s="39" t="s">
        <v>274</v>
      </c>
      <c r="F88" s="136" t="s">
        <v>274</v>
      </c>
      <c r="G88" s="39" t="s">
        <v>293</v>
      </c>
      <c r="H88" s="39" t="s">
        <v>274</v>
      </c>
      <c r="I88" s="39" t="s">
        <v>274</v>
      </c>
      <c r="J88" s="39" t="s">
        <v>274</v>
      </c>
      <c r="K88" s="136" t="s">
        <v>274</v>
      </c>
      <c r="L88" s="42" t="s">
        <v>209</v>
      </c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</row>
    <row r="89" spans="1:69" x14ac:dyDescent="0.2">
      <c r="A89" s="41" t="s">
        <v>146</v>
      </c>
      <c r="B89" s="39">
        <v>679.29054777594729</v>
      </c>
      <c r="C89" s="39" t="s">
        <v>274</v>
      </c>
      <c r="D89" s="39" t="s">
        <v>274</v>
      </c>
      <c r="E89" s="39" t="s">
        <v>274</v>
      </c>
      <c r="F89" s="136" t="s">
        <v>274</v>
      </c>
      <c r="G89" s="39">
        <v>51.429979209979201</v>
      </c>
      <c r="H89" s="39" t="s">
        <v>274</v>
      </c>
      <c r="I89" s="39" t="s">
        <v>274</v>
      </c>
      <c r="J89" s="39" t="s">
        <v>274</v>
      </c>
      <c r="K89" s="136" t="s">
        <v>274</v>
      </c>
      <c r="L89" s="42" t="s">
        <v>147</v>
      </c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</row>
    <row r="90" spans="1:69" x14ac:dyDescent="0.2">
      <c r="A90" s="41" t="s">
        <v>148</v>
      </c>
      <c r="B90" s="39">
        <v>23.204921746293245</v>
      </c>
      <c r="C90" s="39" t="s">
        <v>274</v>
      </c>
      <c r="D90" s="39" t="s">
        <v>274</v>
      </c>
      <c r="E90" s="39" t="s">
        <v>274</v>
      </c>
      <c r="F90" s="136" t="s">
        <v>274</v>
      </c>
      <c r="G90" s="39">
        <v>1.7096049896049894</v>
      </c>
      <c r="H90" s="39" t="s">
        <v>274</v>
      </c>
      <c r="I90" s="39" t="s">
        <v>274</v>
      </c>
      <c r="J90" s="39" t="s">
        <v>274</v>
      </c>
      <c r="K90" s="136" t="s">
        <v>274</v>
      </c>
      <c r="L90" s="42" t="s">
        <v>149</v>
      </c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</row>
    <row r="91" spans="1:69" x14ac:dyDescent="0.2">
      <c r="A91" s="41" t="s">
        <v>150</v>
      </c>
      <c r="B91" s="39">
        <v>63.336285008237226</v>
      </c>
      <c r="C91" s="39" t="s">
        <v>274</v>
      </c>
      <c r="D91" s="39" t="s">
        <v>274</v>
      </c>
      <c r="E91" s="39" t="s">
        <v>274</v>
      </c>
      <c r="F91" s="136" t="s">
        <v>274</v>
      </c>
      <c r="G91" s="39">
        <v>1.6288773388773385</v>
      </c>
      <c r="H91" s="39" t="s">
        <v>274</v>
      </c>
      <c r="I91" s="39" t="s">
        <v>274</v>
      </c>
      <c r="J91" s="39" t="s">
        <v>274</v>
      </c>
      <c r="K91" s="136" t="s">
        <v>274</v>
      </c>
      <c r="L91" s="42" t="s">
        <v>151</v>
      </c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</row>
    <row r="92" spans="1:69" s="237" customFormat="1" ht="13.5" thickBot="1" x14ac:dyDescent="0.25">
      <c r="A92" s="41" t="s">
        <v>55</v>
      </c>
      <c r="B92" s="88">
        <v>246.51052306425038</v>
      </c>
      <c r="C92" s="88" t="s">
        <v>274</v>
      </c>
      <c r="D92" s="88" t="s">
        <v>274</v>
      </c>
      <c r="E92" s="39" t="s">
        <v>274</v>
      </c>
      <c r="F92" s="136" t="s">
        <v>274</v>
      </c>
      <c r="G92" s="39">
        <v>160.8764449064449</v>
      </c>
      <c r="H92" s="39" t="s">
        <v>274</v>
      </c>
      <c r="I92" s="39" t="s">
        <v>274</v>
      </c>
      <c r="J92" s="39" t="s">
        <v>274</v>
      </c>
      <c r="K92" s="136" t="s">
        <v>274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</row>
    <row r="93" spans="1:69" ht="13.5" thickBot="1" x14ac:dyDescent="0.25">
      <c r="A93" s="194" t="s">
        <v>152</v>
      </c>
      <c r="B93" s="15">
        <v>145.35932866556834</v>
      </c>
      <c r="C93" s="15" t="s">
        <v>274</v>
      </c>
      <c r="D93" s="15" t="s">
        <v>274</v>
      </c>
      <c r="E93" s="15" t="s">
        <v>274</v>
      </c>
      <c r="F93" s="130" t="s">
        <v>274</v>
      </c>
      <c r="G93" s="15">
        <v>163.3351559251559</v>
      </c>
      <c r="H93" s="15" t="s">
        <v>274</v>
      </c>
      <c r="I93" s="15" t="s">
        <v>274</v>
      </c>
      <c r="J93" s="15" t="s">
        <v>274</v>
      </c>
      <c r="K93" s="130" t="s">
        <v>274</v>
      </c>
      <c r="L93" s="208" t="s">
        <v>153</v>
      </c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</row>
    <row r="94" spans="1:69" s="101" customFormat="1" ht="20.25" customHeight="1" thickBot="1" x14ac:dyDescent="0.25">
      <c r="A94" s="211" t="s">
        <v>154</v>
      </c>
      <c r="B94" s="30">
        <v>54.582413509060949</v>
      </c>
      <c r="C94" s="30" t="s">
        <v>274</v>
      </c>
      <c r="D94" s="30" t="s">
        <v>274</v>
      </c>
      <c r="E94" s="30" t="s">
        <v>274</v>
      </c>
      <c r="F94" s="64" t="s">
        <v>274</v>
      </c>
      <c r="G94" s="30">
        <v>5.1134719334719332</v>
      </c>
      <c r="H94" s="30" t="s">
        <v>274</v>
      </c>
      <c r="I94" s="30" t="s">
        <v>274</v>
      </c>
      <c r="J94" s="30" t="s">
        <v>274</v>
      </c>
      <c r="K94" s="64" t="s">
        <v>274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</row>
    <row r="95" spans="1:69" s="101" customFormat="1" ht="20.25" customHeight="1" thickBot="1" x14ac:dyDescent="0.25">
      <c r="A95" s="219" t="s">
        <v>81</v>
      </c>
      <c r="B95" s="30">
        <v>90.7769151565074</v>
      </c>
      <c r="C95" s="30" t="s">
        <v>274</v>
      </c>
      <c r="D95" s="30" t="s">
        <v>274</v>
      </c>
      <c r="E95" s="30" t="s">
        <v>274</v>
      </c>
      <c r="F95" s="64" t="s">
        <v>274</v>
      </c>
      <c r="G95" s="30">
        <v>158.22168399168396</v>
      </c>
      <c r="H95" s="30" t="s">
        <v>274</v>
      </c>
      <c r="I95" s="30" t="s">
        <v>274</v>
      </c>
      <c r="J95" s="57" t="s">
        <v>274</v>
      </c>
      <c r="K95" s="139" t="s">
        <v>274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</row>
    <row r="96" spans="1:69" s="101" customFormat="1" ht="15.75" x14ac:dyDescent="0.2">
      <c r="A96" s="220" t="s">
        <v>277</v>
      </c>
      <c r="B96" s="19">
        <v>48.661264415156502</v>
      </c>
      <c r="C96" s="19" t="s">
        <v>274</v>
      </c>
      <c r="D96" s="19" t="s">
        <v>274</v>
      </c>
      <c r="E96" s="19" t="s">
        <v>274</v>
      </c>
      <c r="F96" s="150" t="s">
        <v>274</v>
      </c>
      <c r="G96" s="19">
        <v>122.50474012474011</v>
      </c>
      <c r="H96" s="19" t="s">
        <v>274</v>
      </c>
      <c r="I96" s="19" t="s">
        <v>274</v>
      </c>
      <c r="J96" s="19" t="s">
        <v>274</v>
      </c>
      <c r="K96" s="150" t="s">
        <v>274</v>
      </c>
      <c r="L96" s="217" t="s">
        <v>281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</row>
    <row r="97" spans="1:69" s="252" customFormat="1" ht="12.75" customHeight="1" x14ac:dyDescent="0.2">
      <c r="A97" s="41" t="s">
        <v>156</v>
      </c>
      <c r="B97" s="47">
        <v>47.145984349258647</v>
      </c>
      <c r="C97" s="47" t="s">
        <v>274</v>
      </c>
      <c r="D97" s="47" t="s">
        <v>274</v>
      </c>
      <c r="E97" s="47" t="s">
        <v>274</v>
      </c>
      <c r="F97" s="137" t="s">
        <v>274</v>
      </c>
      <c r="G97" s="47">
        <v>113.42195426195426</v>
      </c>
      <c r="H97" s="47" t="s">
        <v>274</v>
      </c>
      <c r="I97" s="47" t="s">
        <v>274</v>
      </c>
      <c r="J97" s="47" t="s">
        <v>274</v>
      </c>
      <c r="K97" s="137" t="s">
        <v>274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</row>
    <row r="98" spans="1:69" x14ac:dyDescent="0.2">
      <c r="A98" s="41" t="s">
        <v>244</v>
      </c>
      <c r="B98" s="39" t="s">
        <v>293</v>
      </c>
      <c r="C98" s="39" t="s">
        <v>274</v>
      </c>
      <c r="D98" s="39" t="s">
        <v>274</v>
      </c>
      <c r="E98" s="39" t="s">
        <v>274</v>
      </c>
      <c r="F98" s="136" t="s">
        <v>274</v>
      </c>
      <c r="G98" s="39">
        <v>2.5891268191268186</v>
      </c>
      <c r="H98" s="39" t="s">
        <v>274</v>
      </c>
      <c r="I98" s="39" t="s">
        <v>274</v>
      </c>
      <c r="J98" s="39" t="s">
        <v>274</v>
      </c>
      <c r="K98" s="136" t="s">
        <v>274</v>
      </c>
      <c r="L98" s="42" t="s">
        <v>246</v>
      </c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</row>
    <row r="99" spans="1:69" x14ac:dyDescent="0.2">
      <c r="A99" s="41" t="s">
        <v>245</v>
      </c>
      <c r="B99" s="39">
        <v>1.3400947281713342</v>
      </c>
      <c r="C99" s="39" t="s">
        <v>274</v>
      </c>
      <c r="D99" s="39" t="s">
        <v>274</v>
      </c>
      <c r="E99" s="39" t="s">
        <v>274</v>
      </c>
      <c r="F99" s="136" t="s">
        <v>274</v>
      </c>
      <c r="G99" s="39">
        <v>2.0619750519750517</v>
      </c>
      <c r="H99" s="39" t="s">
        <v>274</v>
      </c>
      <c r="I99" s="39" t="s">
        <v>274</v>
      </c>
      <c r="J99" s="39" t="s">
        <v>274</v>
      </c>
      <c r="K99" s="136" t="s">
        <v>274</v>
      </c>
      <c r="L99" s="42" t="s">
        <v>247</v>
      </c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</row>
    <row r="100" spans="1:69" x14ac:dyDescent="0.2">
      <c r="A100" s="41" t="s">
        <v>55</v>
      </c>
      <c r="B100" s="39">
        <v>0.17518533772652387</v>
      </c>
      <c r="C100" s="39" t="s">
        <v>274</v>
      </c>
      <c r="D100" s="39" t="s">
        <v>274</v>
      </c>
      <c r="E100" s="39" t="s">
        <v>274</v>
      </c>
      <c r="F100" s="136" t="s">
        <v>274</v>
      </c>
      <c r="G100" s="39">
        <v>4.4316839916839905</v>
      </c>
      <c r="H100" s="39" t="s">
        <v>274</v>
      </c>
      <c r="I100" s="39" t="s">
        <v>274</v>
      </c>
      <c r="J100" s="39" t="s">
        <v>274</v>
      </c>
      <c r="K100" s="136" t="s">
        <v>274</v>
      </c>
      <c r="L100" s="42" t="s">
        <v>56</v>
      </c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</row>
    <row r="101" spans="1:69" ht="25.5" x14ac:dyDescent="0.2">
      <c r="A101" s="94" t="s">
        <v>164</v>
      </c>
      <c r="B101" s="67">
        <v>1.8238673805601315</v>
      </c>
      <c r="C101" s="67" t="s">
        <v>274</v>
      </c>
      <c r="D101" s="67" t="s">
        <v>274</v>
      </c>
      <c r="E101" s="67" t="s">
        <v>274</v>
      </c>
      <c r="F101" s="141" t="s">
        <v>274</v>
      </c>
      <c r="G101" s="67">
        <v>3.9119126819126815</v>
      </c>
      <c r="H101" s="67" t="s">
        <v>274</v>
      </c>
      <c r="I101" s="67" t="s">
        <v>274</v>
      </c>
      <c r="J101" s="67" t="s">
        <v>274</v>
      </c>
      <c r="K101" s="141" t="s">
        <v>274</v>
      </c>
      <c r="L101" s="221" t="s">
        <v>165</v>
      </c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</row>
    <row r="102" spans="1:69" ht="25.5" x14ac:dyDescent="0.2">
      <c r="A102" s="94" t="s">
        <v>166</v>
      </c>
      <c r="B102" s="67">
        <v>35.776214991762764</v>
      </c>
      <c r="C102" s="67" t="s">
        <v>274</v>
      </c>
      <c r="D102" s="67" t="s">
        <v>274</v>
      </c>
      <c r="E102" s="67" t="s">
        <v>274</v>
      </c>
      <c r="F102" s="141" t="s">
        <v>274</v>
      </c>
      <c r="G102" s="67">
        <v>20.484178794178792</v>
      </c>
      <c r="H102" s="67" t="s">
        <v>274</v>
      </c>
      <c r="I102" s="67" t="s">
        <v>274</v>
      </c>
      <c r="J102" s="67" t="s">
        <v>274</v>
      </c>
      <c r="K102" s="141" t="s">
        <v>274</v>
      </c>
      <c r="L102" s="221" t="s">
        <v>167</v>
      </c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</row>
    <row r="103" spans="1:69" ht="13.5" thickBot="1" x14ac:dyDescent="0.25">
      <c r="A103" s="52" t="s">
        <v>329</v>
      </c>
      <c r="B103" s="53">
        <v>4.5155683690280064</v>
      </c>
      <c r="C103" s="53" t="s">
        <v>274</v>
      </c>
      <c r="D103" s="53" t="s">
        <v>274</v>
      </c>
      <c r="E103" s="53" t="s">
        <v>274</v>
      </c>
      <c r="F103" s="152" t="s">
        <v>274</v>
      </c>
      <c r="G103" s="53">
        <v>11.320852390852389</v>
      </c>
      <c r="H103" s="53" t="s">
        <v>274</v>
      </c>
      <c r="I103" s="53" t="s">
        <v>274</v>
      </c>
      <c r="J103" s="53" t="s">
        <v>274</v>
      </c>
      <c r="K103" s="152" t="s">
        <v>274</v>
      </c>
      <c r="L103" s="55" t="s">
        <v>328</v>
      </c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</row>
    <row r="104" spans="1:69" s="190" customFormat="1" ht="12" x14ac:dyDescent="0.2">
      <c r="A104" s="186" t="s">
        <v>203</v>
      </c>
      <c r="B104" s="227"/>
      <c r="C104" s="227"/>
      <c r="D104" s="227"/>
      <c r="E104" s="227"/>
      <c r="F104" s="227"/>
      <c r="G104" s="224"/>
      <c r="H104" s="224"/>
      <c r="I104" s="224"/>
      <c r="J104" s="224"/>
      <c r="K104" s="224"/>
      <c r="L104" s="225" t="s">
        <v>220</v>
      </c>
      <c r="M104" s="189"/>
    </row>
    <row r="105" spans="1:69" s="190" customFormat="1" ht="12" x14ac:dyDescent="0.2">
      <c r="A105" s="191" t="s">
        <v>213</v>
      </c>
      <c r="B105" s="231"/>
      <c r="C105" s="231"/>
      <c r="D105" s="231"/>
      <c r="E105" s="231"/>
      <c r="F105" s="231"/>
      <c r="G105" s="189"/>
      <c r="H105" s="189"/>
      <c r="I105" s="189"/>
      <c r="J105" s="189"/>
      <c r="K105" s="189"/>
      <c r="L105" s="225" t="s">
        <v>240</v>
      </c>
      <c r="M105" s="189"/>
    </row>
    <row r="106" spans="1:69" s="190" customFormat="1" ht="12" x14ac:dyDescent="0.2">
      <c r="A106" s="191" t="s">
        <v>188</v>
      </c>
      <c r="B106" s="231"/>
      <c r="C106" s="231"/>
      <c r="D106" s="231"/>
      <c r="E106" s="231"/>
      <c r="F106" s="231"/>
      <c r="G106" s="189"/>
      <c r="H106" s="189"/>
      <c r="I106" s="189"/>
      <c r="J106" s="189"/>
      <c r="K106" s="189"/>
      <c r="L106" s="225" t="s">
        <v>223</v>
      </c>
      <c r="M106" s="189"/>
    </row>
    <row r="107" spans="1:69" s="190" customFormat="1" ht="12" x14ac:dyDescent="0.2">
      <c r="A107" s="191" t="s">
        <v>337</v>
      </c>
      <c r="G107" s="189"/>
      <c r="H107" s="189"/>
      <c r="I107" s="189"/>
      <c r="J107" s="189"/>
      <c r="K107" s="189"/>
      <c r="L107" s="225" t="s">
        <v>313</v>
      </c>
      <c r="M107" s="189"/>
      <c r="N107" s="189"/>
      <c r="O107" s="189"/>
    </row>
    <row r="108" spans="1:69" s="245" customFormat="1" ht="12" x14ac:dyDescent="0.2">
      <c r="A108" s="191"/>
      <c r="B108" s="244"/>
      <c r="C108" s="244"/>
      <c r="D108" s="244"/>
      <c r="E108" s="244"/>
      <c r="F108" s="244"/>
      <c r="G108" s="243"/>
      <c r="H108" s="243"/>
      <c r="I108" s="243"/>
      <c r="J108" s="243"/>
      <c r="K108" s="243"/>
      <c r="L108" s="230" t="s">
        <v>249</v>
      </c>
    </row>
    <row r="109" spans="1:69" x14ac:dyDescent="0.2">
      <c r="A109" s="116" t="s">
        <v>248</v>
      </c>
      <c r="B109" s="246"/>
      <c r="C109" s="246"/>
      <c r="D109" s="246"/>
      <c r="E109" s="246"/>
      <c r="F109" s="246"/>
      <c r="G109" s="241"/>
      <c r="H109" s="241"/>
      <c r="I109" s="241"/>
      <c r="J109" s="241"/>
      <c r="K109" s="241"/>
    </row>
    <row r="110" spans="1:69" x14ac:dyDescent="0.2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</row>
    <row r="111" spans="1:69" x14ac:dyDescent="0.2">
      <c r="B111" s="246"/>
      <c r="C111" s="246"/>
      <c r="D111" s="246"/>
      <c r="E111" s="246"/>
      <c r="F111" s="246"/>
      <c r="G111" s="241"/>
      <c r="H111" s="241"/>
      <c r="I111" s="241"/>
      <c r="J111" s="241"/>
      <c r="K111" s="241"/>
    </row>
    <row r="112" spans="1:69" x14ac:dyDescent="0.2">
      <c r="B112" s="246"/>
      <c r="C112" s="246"/>
      <c r="D112" s="246"/>
      <c r="E112" s="246"/>
      <c r="F112" s="246"/>
      <c r="G112" s="241"/>
      <c r="H112" s="241"/>
      <c r="I112" s="241"/>
      <c r="J112" s="241"/>
      <c r="K112" s="241"/>
    </row>
    <row r="113" spans="2:11" ht="23.25" customHeight="1" x14ac:dyDescent="0.2"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</row>
    <row r="114" spans="2:11" x14ac:dyDescent="0.2">
      <c r="B114" s="246"/>
      <c r="C114" s="246"/>
      <c r="D114" s="246"/>
      <c r="E114" s="246"/>
      <c r="F114" s="246"/>
      <c r="G114" s="241"/>
      <c r="H114" s="241"/>
      <c r="I114" s="241"/>
      <c r="J114" s="241"/>
      <c r="K114" s="241"/>
    </row>
    <row r="115" spans="2:11" x14ac:dyDescent="0.2">
      <c r="B115" s="246"/>
      <c r="C115" s="246"/>
      <c r="D115" s="246"/>
      <c r="E115" s="246"/>
      <c r="F115" s="246"/>
      <c r="G115" s="241"/>
      <c r="H115" s="241"/>
      <c r="I115" s="241"/>
      <c r="J115" s="241"/>
      <c r="K115" s="241"/>
    </row>
    <row r="116" spans="2:11" x14ac:dyDescent="0.2">
      <c r="B116" s="246"/>
      <c r="C116" s="246"/>
      <c r="D116" s="246"/>
      <c r="E116" s="246"/>
      <c r="F116" s="246"/>
      <c r="G116" s="241"/>
      <c r="H116" s="241"/>
      <c r="I116" s="241"/>
      <c r="J116" s="241"/>
      <c r="K116" s="241"/>
    </row>
    <row r="117" spans="2:11" x14ac:dyDescent="0.2">
      <c r="B117" s="246"/>
      <c r="C117" s="246"/>
      <c r="D117" s="246"/>
      <c r="E117" s="246"/>
      <c r="F117" s="246"/>
      <c r="G117" s="241"/>
      <c r="H117" s="241"/>
      <c r="I117" s="241"/>
      <c r="J117" s="241"/>
      <c r="K117" s="241"/>
    </row>
    <row r="118" spans="2:11" x14ac:dyDescent="0.2">
      <c r="B118" s="246"/>
      <c r="C118" s="246"/>
      <c r="D118" s="246"/>
      <c r="E118" s="246"/>
      <c r="F118" s="246"/>
      <c r="G118" s="241"/>
      <c r="H118" s="241"/>
      <c r="I118" s="241"/>
      <c r="J118" s="241"/>
      <c r="K118" s="241"/>
    </row>
    <row r="119" spans="2:11" x14ac:dyDescent="0.2">
      <c r="B119" s="246"/>
      <c r="C119" s="246"/>
      <c r="D119" s="246"/>
      <c r="E119" s="246"/>
      <c r="F119" s="246"/>
      <c r="G119" s="241"/>
      <c r="H119" s="241"/>
      <c r="I119" s="241"/>
      <c r="J119" s="241"/>
      <c r="K119" s="241"/>
    </row>
    <row r="120" spans="2:11" x14ac:dyDescent="0.2">
      <c r="B120" s="246"/>
      <c r="C120" s="246"/>
      <c r="D120" s="246"/>
      <c r="E120" s="246"/>
      <c r="F120" s="246"/>
      <c r="G120" s="241"/>
      <c r="H120" s="241"/>
      <c r="I120" s="241"/>
      <c r="J120" s="241"/>
      <c r="K120" s="241"/>
    </row>
    <row r="121" spans="2:11" x14ac:dyDescent="0.2">
      <c r="B121" s="246"/>
      <c r="C121" s="246"/>
      <c r="D121" s="246"/>
      <c r="E121" s="246"/>
      <c r="F121" s="246"/>
      <c r="G121" s="241"/>
      <c r="H121" s="241"/>
      <c r="I121" s="241"/>
      <c r="J121" s="241"/>
      <c r="K121" s="241"/>
    </row>
    <row r="122" spans="2:11" x14ac:dyDescent="0.2">
      <c r="B122" s="246"/>
      <c r="C122" s="246"/>
      <c r="D122" s="246"/>
      <c r="E122" s="246"/>
      <c r="F122" s="246"/>
      <c r="G122" s="241"/>
      <c r="H122" s="241"/>
      <c r="I122" s="241"/>
      <c r="J122" s="241"/>
      <c r="K122" s="241"/>
    </row>
    <row r="123" spans="2:11" x14ac:dyDescent="0.2">
      <c r="B123" s="246"/>
      <c r="C123" s="246"/>
      <c r="D123" s="246"/>
      <c r="E123" s="246"/>
      <c r="F123" s="246"/>
      <c r="G123" s="241"/>
      <c r="H123" s="241"/>
      <c r="I123" s="241"/>
      <c r="J123" s="241"/>
      <c r="K123" s="241"/>
    </row>
    <row r="124" spans="2:11" x14ac:dyDescent="0.2">
      <c r="B124" s="246"/>
      <c r="C124" s="246"/>
      <c r="D124" s="246"/>
      <c r="E124" s="246"/>
      <c r="F124" s="246"/>
      <c r="G124" s="241"/>
      <c r="H124" s="241"/>
      <c r="I124" s="241"/>
      <c r="J124" s="241"/>
      <c r="K124" s="241"/>
    </row>
    <row r="125" spans="2:11" x14ac:dyDescent="0.2">
      <c r="B125" s="246"/>
      <c r="C125" s="246"/>
      <c r="D125" s="246"/>
      <c r="E125" s="246"/>
      <c r="F125" s="246"/>
      <c r="G125" s="241"/>
      <c r="H125" s="241"/>
      <c r="I125" s="241"/>
      <c r="J125" s="241"/>
      <c r="K125" s="241"/>
    </row>
    <row r="126" spans="2:11" x14ac:dyDescent="0.2">
      <c r="B126" s="246"/>
      <c r="C126" s="246"/>
      <c r="D126" s="246"/>
      <c r="E126" s="246"/>
      <c r="F126" s="246"/>
      <c r="G126" s="241"/>
      <c r="H126" s="241"/>
      <c r="I126" s="241"/>
      <c r="J126" s="241"/>
      <c r="K126" s="241"/>
    </row>
    <row r="127" spans="2:11" x14ac:dyDescent="0.2">
      <c r="B127" s="246"/>
      <c r="C127" s="246"/>
      <c r="D127" s="246"/>
      <c r="E127" s="246"/>
      <c r="F127" s="246"/>
      <c r="G127" s="241"/>
      <c r="H127" s="241"/>
      <c r="I127" s="241"/>
      <c r="J127" s="241"/>
      <c r="K127" s="241"/>
    </row>
    <row r="128" spans="2:11" x14ac:dyDescent="0.2">
      <c r="B128" s="246"/>
      <c r="C128" s="246"/>
      <c r="D128" s="246"/>
      <c r="E128" s="246"/>
      <c r="F128" s="246"/>
      <c r="G128" s="241"/>
      <c r="H128" s="241"/>
      <c r="I128" s="241"/>
      <c r="J128" s="241"/>
      <c r="K128" s="241"/>
    </row>
    <row r="129" spans="2:11" x14ac:dyDescent="0.2">
      <c r="B129" s="246"/>
      <c r="C129" s="246"/>
      <c r="D129" s="246"/>
      <c r="E129" s="246"/>
      <c r="F129" s="246"/>
      <c r="G129" s="241"/>
      <c r="H129" s="241"/>
      <c r="I129" s="241"/>
      <c r="J129" s="241"/>
      <c r="K129" s="241"/>
    </row>
    <row r="130" spans="2:11" x14ac:dyDescent="0.2">
      <c r="B130" s="246"/>
      <c r="C130" s="246"/>
      <c r="D130" s="246"/>
      <c r="E130" s="246"/>
      <c r="F130" s="246"/>
      <c r="G130" s="241"/>
      <c r="H130" s="241"/>
      <c r="I130" s="241"/>
      <c r="J130" s="241"/>
      <c r="K130" s="241"/>
    </row>
    <row r="131" spans="2:11" x14ac:dyDescent="0.2">
      <c r="B131" s="246"/>
      <c r="C131" s="246"/>
      <c r="D131" s="246"/>
      <c r="E131" s="246"/>
      <c r="F131" s="246"/>
      <c r="G131" s="241"/>
      <c r="H131" s="241"/>
      <c r="I131" s="241"/>
      <c r="J131" s="241"/>
      <c r="K131" s="241"/>
    </row>
    <row r="132" spans="2:11" x14ac:dyDescent="0.2">
      <c r="B132" s="246"/>
      <c r="C132" s="246"/>
      <c r="D132" s="246"/>
      <c r="E132" s="246"/>
      <c r="F132" s="246"/>
      <c r="G132" s="241"/>
      <c r="H132" s="241"/>
      <c r="I132" s="241"/>
      <c r="J132" s="241"/>
      <c r="K132" s="241"/>
    </row>
    <row r="133" spans="2:11" x14ac:dyDescent="0.2">
      <c r="B133" s="246"/>
      <c r="C133" s="246"/>
      <c r="D133" s="246"/>
      <c r="E133" s="246"/>
      <c r="F133" s="246"/>
      <c r="G133" s="241"/>
      <c r="H133" s="241"/>
      <c r="I133" s="241"/>
      <c r="J133" s="241"/>
      <c r="K133" s="241"/>
    </row>
    <row r="134" spans="2:11" x14ac:dyDescent="0.2">
      <c r="B134" s="246"/>
      <c r="C134" s="246"/>
      <c r="D134" s="246"/>
      <c r="E134" s="246"/>
      <c r="F134" s="246"/>
      <c r="G134" s="241"/>
      <c r="H134" s="241"/>
      <c r="I134" s="241"/>
      <c r="J134" s="241"/>
      <c r="K134" s="241"/>
    </row>
    <row r="135" spans="2:11" x14ac:dyDescent="0.2">
      <c r="B135" s="246"/>
      <c r="C135" s="246"/>
      <c r="D135" s="246"/>
      <c r="E135" s="246"/>
      <c r="F135" s="246"/>
      <c r="G135" s="241"/>
      <c r="H135" s="241"/>
      <c r="I135" s="241"/>
      <c r="J135" s="241"/>
      <c r="K135" s="241"/>
    </row>
    <row r="136" spans="2:11" x14ac:dyDescent="0.2">
      <c r="B136" s="246"/>
      <c r="C136" s="246"/>
      <c r="D136" s="246"/>
      <c r="E136" s="246"/>
      <c r="F136" s="246"/>
      <c r="G136" s="241"/>
      <c r="H136" s="241"/>
      <c r="I136" s="241"/>
      <c r="J136" s="241"/>
      <c r="K136" s="241"/>
    </row>
    <row r="137" spans="2:11" x14ac:dyDescent="0.2">
      <c r="B137" s="246"/>
      <c r="C137" s="246"/>
      <c r="D137" s="246"/>
      <c r="E137" s="246"/>
      <c r="F137" s="246"/>
      <c r="G137" s="241"/>
      <c r="H137" s="241"/>
      <c r="I137" s="241"/>
      <c r="J137" s="241"/>
      <c r="K137" s="241"/>
    </row>
    <row r="138" spans="2:11" x14ac:dyDescent="0.2">
      <c r="B138" s="246"/>
      <c r="C138" s="246"/>
      <c r="D138" s="246"/>
      <c r="E138" s="246"/>
      <c r="F138" s="246"/>
      <c r="G138" s="241"/>
      <c r="H138" s="241"/>
      <c r="I138" s="241"/>
      <c r="J138" s="241"/>
      <c r="K138" s="241"/>
    </row>
    <row r="139" spans="2:11" x14ac:dyDescent="0.2">
      <c r="B139" s="246"/>
      <c r="C139" s="246"/>
      <c r="D139" s="246"/>
      <c r="E139" s="246"/>
      <c r="F139" s="246"/>
      <c r="G139" s="241"/>
      <c r="H139" s="241"/>
      <c r="I139" s="241"/>
      <c r="J139" s="241"/>
      <c r="K139" s="241"/>
    </row>
    <row r="140" spans="2:11" x14ac:dyDescent="0.2">
      <c r="B140" s="246"/>
      <c r="C140" s="246"/>
      <c r="D140" s="246"/>
      <c r="E140" s="246"/>
      <c r="F140" s="246"/>
      <c r="G140" s="241"/>
      <c r="H140" s="241"/>
      <c r="I140" s="241"/>
      <c r="J140" s="241"/>
      <c r="K140" s="241"/>
    </row>
    <row r="141" spans="2:11" x14ac:dyDescent="0.2">
      <c r="B141" s="246"/>
      <c r="C141" s="246"/>
      <c r="D141" s="246"/>
      <c r="E141" s="246"/>
      <c r="F141" s="246"/>
      <c r="G141" s="241"/>
      <c r="H141" s="241"/>
      <c r="I141" s="241"/>
      <c r="J141" s="241"/>
      <c r="K141" s="241"/>
    </row>
    <row r="142" spans="2:11" x14ac:dyDescent="0.2">
      <c r="B142" s="246"/>
      <c r="C142" s="246"/>
      <c r="D142" s="246"/>
      <c r="E142" s="246"/>
      <c r="F142" s="246"/>
      <c r="G142" s="241"/>
      <c r="H142" s="241"/>
      <c r="I142" s="241"/>
      <c r="J142" s="241"/>
      <c r="K142" s="241"/>
    </row>
    <row r="143" spans="2:11" x14ac:dyDescent="0.2">
      <c r="B143" s="246"/>
      <c r="C143" s="246"/>
      <c r="D143" s="246"/>
      <c r="E143" s="246"/>
      <c r="F143" s="246"/>
      <c r="G143" s="241"/>
      <c r="H143" s="241"/>
      <c r="I143" s="241"/>
      <c r="J143" s="241"/>
      <c r="K143" s="241"/>
    </row>
    <row r="144" spans="2:11" x14ac:dyDescent="0.2">
      <c r="B144" s="246"/>
      <c r="C144" s="246"/>
      <c r="D144" s="246"/>
      <c r="E144" s="246"/>
      <c r="F144" s="246"/>
      <c r="G144" s="241"/>
      <c r="H144" s="241"/>
      <c r="I144" s="241"/>
      <c r="J144" s="241"/>
      <c r="K144" s="241"/>
    </row>
    <row r="145" spans="2:11" x14ac:dyDescent="0.2">
      <c r="B145" s="246"/>
      <c r="C145" s="246"/>
      <c r="D145" s="246"/>
      <c r="E145" s="246"/>
      <c r="F145" s="246"/>
      <c r="G145" s="241"/>
      <c r="H145" s="241"/>
      <c r="I145" s="241"/>
      <c r="J145" s="241"/>
      <c r="K145" s="241"/>
    </row>
    <row r="146" spans="2:11" x14ac:dyDescent="0.2">
      <c r="B146" s="246"/>
      <c r="C146" s="246"/>
      <c r="D146" s="246"/>
      <c r="E146" s="246"/>
      <c r="F146" s="246"/>
      <c r="G146" s="241"/>
      <c r="H146" s="241"/>
      <c r="I146" s="241"/>
      <c r="J146" s="241"/>
      <c r="K146" s="241"/>
    </row>
    <row r="147" spans="2:11" x14ac:dyDescent="0.2">
      <c r="B147" s="246"/>
      <c r="C147" s="246"/>
      <c r="D147" s="246"/>
      <c r="E147" s="246"/>
      <c r="F147" s="246"/>
      <c r="G147" s="241"/>
      <c r="H147" s="241"/>
      <c r="I147" s="241"/>
      <c r="J147" s="241"/>
      <c r="K147" s="241"/>
    </row>
    <row r="148" spans="2:11" x14ac:dyDescent="0.2">
      <c r="B148" s="246"/>
      <c r="C148" s="246"/>
      <c r="D148" s="246"/>
      <c r="E148" s="246"/>
      <c r="F148" s="246"/>
      <c r="G148" s="241"/>
      <c r="H148" s="241"/>
      <c r="I148" s="241"/>
      <c r="J148" s="241"/>
      <c r="K148" s="241"/>
    </row>
    <row r="149" spans="2:11" x14ac:dyDescent="0.2">
      <c r="B149" s="246"/>
      <c r="C149" s="246"/>
      <c r="D149" s="246"/>
      <c r="E149" s="246"/>
      <c r="F149" s="246"/>
      <c r="G149" s="241"/>
      <c r="H149" s="241"/>
      <c r="I149" s="241"/>
      <c r="J149" s="241"/>
      <c r="K149" s="241"/>
    </row>
    <row r="150" spans="2:11" x14ac:dyDescent="0.2">
      <c r="B150" s="246"/>
      <c r="C150" s="246"/>
      <c r="D150" s="246"/>
      <c r="E150" s="246"/>
      <c r="F150" s="246"/>
      <c r="G150" s="241"/>
      <c r="H150" s="241"/>
      <c r="I150" s="241"/>
      <c r="J150" s="241"/>
      <c r="K150" s="241"/>
    </row>
    <row r="151" spans="2:11" x14ac:dyDescent="0.2">
      <c r="B151" s="246"/>
      <c r="C151" s="246"/>
      <c r="D151" s="246"/>
      <c r="E151" s="246"/>
      <c r="F151" s="246"/>
      <c r="G151" s="241"/>
      <c r="H151" s="241"/>
      <c r="I151" s="241"/>
      <c r="J151" s="241"/>
      <c r="K151" s="241"/>
    </row>
    <row r="152" spans="2:11" x14ac:dyDescent="0.2">
      <c r="B152" s="246"/>
      <c r="C152" s="246"/>
      <c r="D152" s="246"/>
      <c r="E152" s="246"/>
      <c r="F152" s="246"/>
      <c r="G152" s="241"/>
      <c r="H152" s="241"/>
      <c r="I152" s="241"/>
      <c r="J152" s="241"/>
      <c r="K152" s="241"/>
    </row>
    <row r="153" spans="2:11" x14ac:dyDescent="0.2">
      <c r="B153" s="246"/>
      <c r="C153" s="246"/>
      <c r="D153" s="246"/>
      <c r="E153" s="246"/>
      <c r="F153" s="246"/>
      <c r="G153" s="241"/>
      <c r="H153" s="241"/>
      <c r="I153" s="241"/>
      <c r="J153" s="241"/>
      <c r="K153" s="241"/>
    </row>
    <row r="154" spans="2:11" x14ac:dyDescent="0.2">
      <c r="B154" s="246"/>
      <c r="C154" s="246"/>
      <c r="D154" s="246"/>
      <c r="E154" s="246"/>
      <c r="F154" s="246"/>
      <c r="G154" s="241"/>
      <c r="H154" s="241"/>
      <c r="I154" s="241"/>
      <c r="J154" s="241"/>
      <c r="K154" s="241"/>
    </row>
    <row r="155" spans="2:11" x14ac:dyDescent="0.2">
      <c r="B155" s="246"/>
      <c r="C155" s="246"/>
      <c r="D155" s="246"/>
      <c r="E155" s="246"/>
      <c r="F155" s="246"/>
      <c r="G155" s="241"/>
      <c r="H155" s="241"/>
      <c r="I155" s="241"/>
      <c r="J155" s="241"/>
      <c r="K155" s="241"/>
    </row>
    <row r="156" spans="2:11" x14ac:dyDescent="0.2">
      <c r="B156" s="246"/>
      <c r="C156" s="246"/>
      <c r="D156" s="246"/>
      <c r="E156" s="246"/>
      <c r="F156" s="246"/>
      <c r="G156" s="241"/>
      <c r="H156" s="241"/>
      <c r="I156" s="241"/>
      <c r="J156" s="241"/>
      <c r="K156" s="241"/>
    </row>
    <row r="157" spans="2:11" x14ac:dyDescent="0.2">
      <c r="B157" s="246"/>
      <c r="C157" s="246"/>
      <c r="D157" s="246"/>
      <c r="E157" s="246"/>
      <c r="F157" s="246"/>
      <c r="G157" s="241"/>
      <c r="H157" s="241"/>
      <c r="I157" s="241"/>
      <c r="J157" s="241"/>
      <c r="K157" s="241"/>
    </row>
    <row r="158" spans="2:11" x14ac:dyDescent="0.2">
      <c r="B158" s="246"/>
      <c r="C158" s="246"/>
      <c r="D158" s="246"/>
      <c r="E158" s="246"/>
      <c r="F158" s="246"/>
      <c r="G158" s="241"/>
      <c r="H158" s="241"/>
      <c r="I158" s="241"/>
      <c r="J158" s="241"/>
      <c r="K158" s="241"/>
    </row>
    <row r="159" spans="2:11" x14ac:dyDescent="0.2">
      <c r="B159" s="246"/>
      <c r="C159" s="246"/>
      <c r="D159" s="246"/>
      <c r="E159" s="246"/>
      <c r="F159" s="246"/>
      <c r="G159" s="241"/>
      <c r="H159" s="241"/>
      <c r="I159" s="241"/>
      <c r="J159" s="241"/>
      <c r="K159" s="241"/>
    </row>
    <row r="160" spans="2:11" x14ac:dyDescent="0.2">
      <c r="B160" s="246"/>
      <c r="C160" s="246"/>
      <c r="D160" s="246"/>
      <c r="E160" s="246"/>
      <c r="F160" s="246"/>
      <c r="G160" s="241"/>
      <c r="H160" s="241"/>
      <c r="I160" s="241"/>
      <c r="J160" s="241"/>
      <c r="K160" s="241"/>
    </row>
    <row r="161" spans="2:11" x14ac:dyDescent="0.2">
      <c r="B161" s="246"/>
      <c r="C161" s="246"/>
      <c r="D161" s="246"/>
      <c r="E161" s="246"/>
      <c r="F161" s="246"/>
      <c r="G161" s="241"/>
      <c r="H161" s="241"/>
      <c r="I161" s="241"/>
      <c r="J161" s="241"/>
      <c r="K161" s="241"/>
    </row>
    <row r="162" spans="2:11" x14ac:dyDescent="0.2">
      <c r="B162" s="246"/>
      <c r="C162" s="246"/>
      <c r="D162" s="246"/>
      <c r="E162" s="246"/>
      <c r="F162" s="246"/>
      <c r="G162" s="241"/>
      <c r="H162" s="241"/>
      <c r="I162" s="241"/>
      <c r="J162" s="241"/>
      <c r="K162" s="241"/>
    </row>
    <row r="163" spans="2:11" x14ac:dyDescent="0.2">
      <c r="B163" s="246"/>
      <c r="C163" s="246"/>
      <c r="D163" s="246"/>
      <c r="E163" s="246"/>
      <c r="F163" s="246"/>
      <c r="G163" s="241"/>
      <c r="H163" s="241"/>
      <c r="I163" s="241"/>
      <c r="J163" s="241"/>
      <c r="K163" s="241"/>
    </row>
    <row r="164" spans="2:11" x14ac:dyDescent="0.2">
      <c r="B164" s="246"/>
      <c r="C164" s="246"/>
      <c r="D164" s="246"/>
      <c r="E164" s="246"/>
      <c r="F164" s="246"/>
      <c r="G164" s="241"/>
      <c r="H164" s="241"/>
      <c r="I164" s="241"/>
      <c r="J164" s="241"/>
      <c r="K164" s="241"/>
    </row>
    <row r="165" spans="2:11" x14ac:dyDescent="0.2">
      <c r="B165" s="246"/>
      <c r="C165" s="246"/>
      <c r="D165" s="246"/>
      <c r="E165" s="246"/>
      <c r="F165" s="246"/>
      <c r="G165" s="241"/>
      <c r="H165" s="241"/>
      <c r="I165" s="241"/>
      <c r="J165" s="241"/>
      <c r="K165" s="241"/>
    </row>
    <row r="166" spans="2:11" x14ac:dyDescent="0.2">
      <c r="B166" s="246"/>
      <c r="C166" s="246"/>
      <c r="D166" s="246"/>
      <c r="E166" s="246"/>
      <c r="F166" s="246"/>
      <c r="G166" s="241"/>
      <c r="H166" s="241"/>
      <c r="I166" s="241"/>
      <c r="J166" s="241"/>
      <c r="K166" s="241"/>
    </row>
    <row r="167" spans="2:11" x14ac:dyDescent="0.2">
      <c r="B167" s="246"/>
      <c r="C167" s="246"/>
      <c r="D167" s="246"/>
      <c r="E167" s="246"/>
      <c r="F167" s="246"/>
      <c r="G167" s="241"/>
      <c r="H167" s="241"/>
      <c r="I167" s="241"/>
      <c r="J167" s="241"/>
      <c r="K167" s="241"/>
    </row>
    <row r="168" spans="2:11" x14ac:dyDescent="0.2">
      <c r="B168" s="246"/>
      <c r="C168" s="246"/>
      <c r="D168" s="246"/>
      <c r="E168" s="246"/>
      <c r="F168" s="246"/>
      <c r="G168" s="241"/>
      <c r="H168" s="241"/>
      <c r="I168" s="241"/>
      <c r="J168" s="241"/>
      <c r="K168" s="241"/>
    </row>
    <row r="169" spans="2:11" x14ac:dyDescent="0.2">
      <c r="B169" s="246"/>
      <c r="C169" s="246"/>
      <c r="D169" s="246"/>
      <c r="E169" s="246"/>
      <c r="F169" s="246"/>
      <c r="G169" s="241"/>
      <c r="H169" s="241"/>
      <c r="I169" s="241"/>
      <c r="J169" s="241"/>
      <c r="K169" s="241"/>
    </row>
    <row r="170" spans="2:11" x14ac:dyDescent="0.2"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</row>
    <row r="171" spans="2:11" x14ac:dyDescent="0.2"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</row>
    <row r="172" spans="2:11" x14ac:dyDescent="0.2"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</row>
    <row r="173" spans="2:11" x14ac:dyDescent="0.2"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</row>
    <row r="174" spans="2:11" x14ac:dyDescent="0.2">
      <c r="B174" s="241"/>
      <c r="C174" s="241"/>
      <c r="D174" s="241"/>
      <c r="E174" s="241"/>
      <c r="F174" s="241"/>
      <c r="G174" s="241"/>
      <c r="H174" s="241"/>
      <c r="I174" s="241"/>
      <c r="J174" s="241"/>
      <c r="K174" s="241"/>
    </row>
    <row r="175" spans="2:11" x14ac:dyDescent="0.2"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</row>
    <row r="176" spans="2:11" x14ac:dyDescent="0.2"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</row>
    <row r="177" spans="2:11" x14ac:dyDescent="0.2"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</row>
    <row r="178" spans="2:11" x14ac:dyDescent="0.2">
      <c r="B178" s="241"/>
      <c r="C178" s="241"/>
      <c r="D178" s="241"/>
      <c r="E178" s="241"/>
      <c r="F178" s="241"/>
      <c r="G178" s="241"/>
      <c r="H178" s="241"/>
      <c r="I178" s="241"/>
      <c r="J178" s="241"/>
      <c r="K178" s="241"/>
    </row>
    <row r="179" spans="2:11" x14ac:dyDescent="0.2"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</row>
    <row r="180" spans="2:11" x14ac:dyDescent="0.2"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</row>
    <row r="181" spans="2:11" x14ac:dyDescent="0.2"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</row>
    <row r="182" spans="2:11" x14ac:dyDescent="0.2">
      <c r="B182" s="241"/>
      <c r="C182" s="241"/>
      <c r="D182" s="241"/>
      <c r="E182" s="241"/>
      <c r="F182" s="241"/>
      <c r="G182" s="241"/>
      <c r="H182" s="241"/>
      <c r="I182" s="241"/>
      <c r="J182" s="241"/>
      <c r="K182" s="241"/>
    </row>
    <row r="183" spans="2:11" x14ac:dyDescent="0.2">
      <c r="B183" s="241"/>
      <c r="C183" s="241"/>
      <c r="D183" s="241"/>
      <c r="E183" s="241"/>
      <c r="F183" s="241"/>
      <c r="G183" s="241"/>
      <c r="H183" s="241"/>
      <c r="I183" s="241"/>
      <c r="J183" s="241"/>
      <c r="K183" s="241"/>
    </row>
    <row r="184" spans="2:11" x14ac:dyDescent="0.2"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</row>
    <row r="185" spans="2:11" x14ac:dyDescent="0.2"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</row>
    <row r="186" spans="2:11" x14ac:dyDescent="0.2"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</row>
    <row r="187" spans="2:11" x14ac:dyDescent="0.2">
      <c r="B187" s="241"/>
      <c r="C187" s="241"/>
      <c r="D187" s="241"/>
      <c r="E187" s="241"/>
      <c r="F187" s="241"/>
      <c r="G187" s="241"/>
      <c r="H187" s="241"/>
      <c r="I187" s="241"/>
      <c r="J187" s="241"/>
      <c r="K187" s="241"/>
    </row>
    <row r="188" spans="2:11" x14ac:dyDescent="0.2"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</row>
    <row r="189" spans="2:11" x14ac:dyDescent="0.2"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</row>
    <row r="190" spans="2:11" x14ac:dyDescent="0.2"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</row>
    <row r="191" spans="2:11" x14ac:dyDescent="0.2"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</row>
    <row r="192" spans="2:11" x14ac:dyDescent="0.2"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</row>
    <row r="193" spans="2:11" x14ac:dyDescent="0.2"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</row>
    <row r="194" spans="2:11" x14ac:dyDescent="0.2"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</row>
    <row r="195" spans="2:11" x14ac:dyDescent="0.2"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</row>
    <row r="196" spans="2:11" x14ac:dyDescent="0.2"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</row>
    <row r="197" spans="2:11" x14ac:dyDescent="0.2"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</row>
    <row r="198" spans="2:11" x14ac:dyDescent="0.2"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</row>
    <row r="199" spans="2:11" x14ac:dyDescent="0.2">
      <c r="B199" s="241"/>
      <c r="C199" s="241"/>
      <c r="D199" s="241"/>
      <c r="E199" s="241"/>
      <c r="F199" s="241"/>
      <c r="G199" s="241"/>
      <c r="H199" s="241"/>
      <c r="I199" s="241"/>
      <c r="J199" s="241"/>
      <c r="K199" s="241"/>
    </row>
    <row r="200" spans="2:11" x14ac:dyDescent="0.2"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</row>
    <row r="201" spans="2:11" x14ac:dyDescent="0.2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</row>
    <row r="202" spans="2:11" x14ac:dyDescent="0.2"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</row>
    <row r="203" spans="2:11" x14ac:dyDescent="0.2">
      <c r="B203" s="241"/>
      <c r="C203" s="241"/>
      <c r="D203" s="241"/>
      <c r="E203" s="241"/>
      <c r="F203" s="241"/>
      <c r="G203" s="241"/>
      <c r="H203" s="241"/>
      <c r="I203" s="241"/>
      <c r="J203" s="241"/>
      <c r="K203" s="241"/>
    </row>
    <row r="204" spans="2:11" x14ac:dyDescent="0.2">
      <c r="B204" s="241"/>
      <c r="C204" s="241"/>
      <c r="D204" s="241"/>
      <c r="E204" s="241"/>
      <c r="F204" s="241"/>
      <c r="G204" s="241"/>
      <c r="H204" s="241"/>
      <c r="I204" s="241"/>
      <c r="J204" s="241"/>
      <c r="K204" s="241"/>
    </row>
    <row r="205" spans="2:11" x14ac:dyDescent="0.2">
      <c r="B205" s="241"/>
      <c r="C205" s="241"/>
      <c r="D205" s="241"/>
      <c r="E205" s="241"/>
      <c r="F205" s="241"/>
      <c r="G205" s="241"/>
      <c r="H205" s="241"/>
      <c r="I205" s="241"/>
      <c r="J205" s="241"/>
      <c r="K205" s="241"/>
    </row>
    <row r="206" spans="2:11" x14ac:dyDescent="0.2">
      <c r="B206" s="241"/>
      <c r="C206" s="241"/>
      <c r="D206" s="241"/>
      <c r="E206" s="241"/>
      <c r="F206" s="241"/>
      <c r="G206" s="241"/>
      <c r="H206" s="241"/>
      <c r="I206" s="241"/>
      <c r="J206" s="241"/>
      <c r="K206" s="241"/>
    </row>
    <row r="207" spans="2:11" x14ac:dyDescent="0.2">
      <c r="B207" s="241"/>
      <c r="C207" s="241"/>
      <c r="D207" s="241"/>
      <c r="E207" s="241"/>
      <c r="F207" s="241"/>
      <c r="G207" s="241"/>
      <c r="H207" s="241"/>
      <c r="I207" s="241"/>
      <c r="J207" s="241"/>
      <c r="K207" s="241"/>
    </row>
    <row r="208" spans="2:11" x14ac:dyDescent="0.2">
      <c r="B208" s="241"/>
      <c r="C208" s="241"/>
      <c r="D208" s="241"/>
      <c r="E208" s="241"/>
      <c r="F208" s="241"/>
      <c r="G208" s="241"/>
      <c r="H208" s="241"/>
      <c r="I208" s="241"/>
      <c r="J208" s="241"/>
      <c r="K208" s="241"/>
    </row>
    <row r="209" spans="2:11" x14ac:dyDescent="0.2">
      <c r="B209" s="241"/>
      <c r="C209" s="241"/>
      <c r="D209" s="241"/>
      <c r="E209" s="241"/>
      <c r="F209" s="241"/>
      <c r="G209" s="241"/>
      <c r="H209" s="241"/>
      <c r="I209" s="241"/>
      <c r="J209" s="241"/>
      <c r="K209" s="241"/>
    </row>
    <row r="210" spans="2:11" x14ac:dyDescent="0.2">
      <c r="B210" s="241"/>
      <c r="C210" s="241"/>
      <c r="D210" s="241"/>
      <c r="E210" s="241"/>
      <c r="F210" s="241"/>
      <c r="G210" s="241"/>
      <c r="H210" s="241"/>
      <c r="I210" s="241"/>
      <c r="J210" s="241"/>
      <c r="K210" s="241"/>
    </row>
    <row r="211" spans="2:11" x14ac:dyDescent="0.2">
      <c r="B211" s="241"/>
      <c r="C211" s="241"/>
      <c r="D211" s="241"/>
      <c r="E211" s="241"/>
      <c r="F211" s="241"/>
      <c r="G211" s="241"/>
      <c r="H211" s="241"/>
      <c r="I211" s="241"/>
      <c r="J211" s="241"/>
      <c r="K211" s="241"/>
    </row>
    <row r="212" spans="2:11" x14ac:dyDescent="0.2">
      <c r="B212" s="241"/>
      <c r="C212" s="241"/>
      <c r="D212" s="241"/>
      <c r="E212" s="241"/>
      <c r="F212" s="241"/>
      <c r="G212" s="241"/>
      <c r="H212" s="241"/>
      <c r="I212" s="241"/>
      <c r="J212" s="241"/>
      <c r="K212" s="241"/>
    </row>
    <row r="213" spans="2:11" x14ac:dyDescent="0.2">
      <c r="B213" s="241"/>
      <c r="C213" s="241"/>
      <c r="D213" s="241"/>
      <c r="E213" s="241"/>
      <c r="F213" s="241"/>
      <c r="G213" s="241"/>
      <c r="H213" s="241"/>
      <c r="I213" s="241"/>
      <c r="J213" s="241"/>
      <c r="K213" s="241"/>
    </row>
    <row r="214" spans="2:11" x14ac:dyDescent="0.2">
      <c r="B214" s="241"/>
      <c r="C214" s="241"/>
      <c r="D214" s="241"/>
      <c r="E214" s="241"/>
      <c r="F214" s="241"/>
      <c r="G214" s="241"/>
      <c r="H214" s="241"/>
      <c r="I214" s="241"/>
      <c r="J214" s="241"/>
      <c r="K214" s="241"/>
    </row>
    <row r="215" spans="2:11" x14ac:dyDescent="0.2">
      <c r="B215" s="241"/>
      <c r="C215" s="241"/>
      <c r="D215" s="241"/>
      <c r="E215" s="241"/>
      <c r="F215" s="241"/>
      <c r="G215" s="241"/>
      <c r="H215" s="241"/>
      <c r="I215" s="241"/>
      <c r="J215" s="241"/>
      <c r="K215" s="241"/>
    </row>
    <row r="216" spans="2:11" x14ac:dyDescent="0.2"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</row>
    <row r="217" spans="2:11" x14ac:dyDescent="0.2"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</row>
    <row r="218" spans="2:11" x14ac:dyDescent="0.2">
      <c r="B218" s="241"/>
      <c r="C218" s="241"/>
      <c r="D218" s="241"/>
      <c r="E218" s="241"/>
      <c r="F218" s="241"/>
      <c r="G218" s="241"/>
      <c r="H218" s="241"/>
      <c r="I218" s="241"/>
      <c r="J218" s="241"/>
      <c r="K218" s="241"/>
    </row>
    <row r="219" spans="2:11" x14ac:dyDescent="0.2">
      <c r="B219" s="241"/>
      <c r="C219" s="241"/>
      <c r="D219" s="241"/>
      <c r="E219" s="241"/>
      <c r="F219" s="241"/>
      <c r="G219" s="241"/>
      <c r="H219" s="241"/>
      <c r="I219" s="241"/>
      <c r="J219" s="241"/>
      <c r="K219" s="241"/>
    </row>
    <row r="220" spans="2:11" x14ac:dyDescent="0.2"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</row>
    <row r="221" spans="2:11" x14ac:dyDescent="0.2"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</row>
    <row r="222" spans="2:11" x14ac:dyDescent="0.2">
      <c r="B222" s="241"/>
      <c r="C222" s="241"/>
      <c r="D222" s="241"/>
      <c r="E222" s="241"/>
      <c r="F222" s="241"/>
      <c r="G222" s="241"/>
      <c r="H222" s="241"/>
      <c r="I222" s="241"/>
      <c r="J222" s="241"/>
      <c r="K222" s="241"/>
    </row>
    <row r="223" spans="2:11" x14ac:dyDescent="0.2">
      <c r="B223" s="241"/>
      <c r="C223" s="241"/>
      <c r="D223" s="241"/>
      <c r="E223" s="241"/>
      <c r="F223" s="241"/>
      <c r="G223" s="241"/>
      <c r="H223" s="241"/>
      <c r="I223" s="241"/>
      <c r="J223" s="241"/>
      <c r="K223" s="241"/>
    </row>
    <row r="224" spans="2:11" x14ac:dyDescent="0.2">
      <c r="B224" s="241"/>
      <c r="C224" s="241"/>
      <c r="D224" s="241"/>
      <c r="E224" s="241"/>
      <c r="F224" s="241"/>
      <c r="G224" s="241"/>
      <c r="H224" s="241"/>
      <c r="I224" s="241"/>
      <c r="J224" s="241"/>
      <c r="K224" s="241"/>
    </row>
    <row r="225" spans="2:11" x14ac:dyDescent="0.2">
      <c r="B225" s="241"/>
      <c r="C225" s="241"/>
      <c r="D225" s="241"/>
      <c r="E225" s="241"/>
      <c r="F225" s="241"/>
      <c r="G225" s="241"/>
      <c r="H225" s="241"/>
      <c r="I225" s="241"/>
      <c r="J225" s="241"/>
      <c r="K225" s="241"/>
    </row>
    <row r="226" spans="2:11" x14ac:dyDescent="0.2">
      <c r="B226" s="241"/>
      <c r="C226" s="241"/>
      <c r="D226" s="241"/>
      <c r="E226" s="241"/>
      <c r="F226" s="241"/>
      <c r="G226" s="241"/>
      <c r="H226" s="241"/>
      <c r="I226" s="241"/>
      <c r="J226" s="241"/>
      <c r="K226" s="241"/>
    </row>
    <row r="227" spans="2:11" x14ac:dyDescent="0.2">
      <c r="B227" s="241"/>
      <c r="C227" s="241"/>
      <c r="D227" s="241"/>
      <c r="E227" s="241"/>
      <c r="F227" s="241"/>
      <c r="G227" s="241"/>
      <c r="H227" s="241"/>
      <c r="I227" s="241"/>
      <c r="J227" s="241"/>
      <c r="K227" s="241"/>
    </row>
    <row r="228" spans="2:11" x14ac:dyDescent="0.2">
      <c r="B228" s="241"/>
      <c r="C228" s="241"/>
      <c r="D228" s="241"/>
      <c r="E228" s="241"/>
      <c r="F228" s="241"/>
      <c r="G228" s="241"/>
      <c r="H228" s="241"/>
      <c r="I228" s="241"/>
      <c r="J228" s="241"/>
      <c r="K228" s="241"/>
    </row>
    <row r="229" spans="2:11" x14ac:dyDescent="0.2"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</row>
    <row r="230" spans="2:11" x14ac:dyDescent="0.2">
      <c r="B230" s="241"/>
      <c r="C230" s="241"/>
      <c r="D230" s="241"/>
      <c r="E230" s="241"/>
      <c r="F230" s="241"/>
      <c r="G230" s="241"/>
      <c r="H230" s="241"/>
      <c r="I230" s="241"/>
      <c r="J230" s="241"/>
      <c r="K230" s="241"/>
    </row>
    <row r="231" spans="2:11" x14ac:dyDescent="0.2">
      <c r="B231" s="241"/>
      <c r="C231" s="241"/>
      <c r="D231" s="241"/>
      <c r="E231" s="241"/>
      <c r="F231" s="241"/>
      <c r="G231" s="241"/>
      <c r="H231" s="241"/>
      <c r="I231" s="241"/>
      <c r="J231" s="241"/>
      <c r="K231" s="241"/>
    </row>
    <row r="232" spans="2:11" x14ac:dyDescent="0.2">
      <c r="B232" s="241"/>
      <c r="C232" s="241"/>
      <c r="D232" s="241"/>
      <c r="E232" s="241"/>
      <c r="F232" s="241"/>
      <c r="G232" s="241"/>
      <c r="H232" s="241"/>
      <c r="I232" s="241"/>
      <c r="J232" s="241"/>
      <c r="K232" s="241"/>
    </row>
    <row r="233" spans="2:11" x14ac:dyDescent="0.2">
      <c r="B233" s="241"/>
      <c r="C233" s="241"/>
      <c r="D233" s="241"/>
      <c r="E233" s="241"/>
      <c r="F233" s="241"/>
      <c r="G233" s="241"/>
      <c r="H233" s="241"/>
      <c r="I233" s="241"/>
      <c r="J233" s="241"/>
      <c r="K233" s="241"/>
    </row>
    <row r="234" spans="2:11" x14ac:dyDescent="0.2">
      <c r="B234" s="241"/>
      <c r="C234" s="241"/>
      <c r="D234" s="241"/>
      <c r="E234" s="241"/>
      <c r="F234" s="241"/>
      <c r="G234" s="241"/>
      <c r="H234" s="241"/>
      <c r="I234" s="241"/>
      <c r="J234" s="241"/>
      <c r="K234" s="241"/>
    </row>
    <row r="235" spans="2:11" x14ac:dyDescent="0.2">
      <c r="B235" s="241"/>
      <c r="C235" s="241"/>
      <c r="D235" s="241"/>
      <c r="E235" s="241"/>
      <c r="F235" s="241"/>
      <c r="G235" s="241"/>
      <c r="H235" s="241"/>
      <c r="I235" s="241"/>
      <c r="J235" s="241"/>
      <c r="K235" s="241"/>
    </row>
    <row r="236" spans="2:11" x14ac:dyDescent="0.2">
      <c r="B236" s="241"/>
      <c r="C236" s="241"/>
      <c r="D236" s="241"/>
      <c r="E236" s="241"/>
      <c r="F236" s="241"/>
      <c r="G236" s="241"/>
      <c r="H236" s="241"/>
      <c r="I236" s="241"/>
      <c r="J236" s="241"/>
      <c r="K236" s="241"/>
    </row>
    <row r="237" spans="2:11" x14ac:dyDescent="0.2">
      <c r="B237" s="241"/>
      <c r="C237" s="241"/>
      <c r="D237" s="241"/>
      <c r="E237" s="241"/>
      <c r="F237" s="241"/>
      <c r="G237" s="241"/>
      <c r="H237" s="241"/>
      <c r="I237" s="241"/>
      <c r="J237" s="241"/>
      <c r="K237" s="241"/>
    </row>
    <row r="238" spans="2:11" x14ac:dyDescent="0.2">
      <c r="B238" s="241"/>
      <c r="C238" s="241"/>
      <c r="D238" s="241"/>
      <c r="E238" s="241"/>
      <c r="F238" s="241"/>
      <c r="G238" s="241"/>
      <c r="H238" s="241"/>
      <c r="I238" s="241"/>
      <c r="J238" s="241"/>
      <c r="K238" s="241"/>
    </row>
    <row r="239" spans="2:11" x14ac:dyDescent="0.2">
      <c r="B239" s="241"/>
      <c r="C239" s="241"/>
      <c r="D239" s="241"/>
      <c r="E239" s="241"/>
      <c r="F239" s="241"/>
      <c r="G239" s="241"/>
      <c r="H239" s="241"/>
      <c r="I239" s="241"/>
      <c r="J239" s="241"/>
      <c r="K239" s="241"/>
    </row>
    <row r="240" spans="2:11" x14ac:dyDescent="0.2">
      <c r="B240" s="241"/>
      <c r="C240" s="241"/>
      <c r="D240" s="241"/>
      <c r="E240" s="241"/>
      <c r="F240" s="241"/>
      <c r="G240" s="241"/>
      <c r="H240" s="241"/>
      <c r="I240" s="241"/>
      <c r="J240" s="241"/>
      <c r="K240" s="241"/>
    </row>
    <row r="241" spans="2:11" x14ac:dyDescent="0.2">
      <c r="B241" s="241"/>
      <c r="C241" s="241"/>
      <c r="D241" s="241"/>
      <c r="E241" s="241"/>
      <c r="F241" s="241"/>
      <c r="G241" s="241"/>
      <c r="H241" s="241"/>
      <c r="I241" s="241"/>
      <c r="J241" s="241"/>
      <c r="K241" s="241"/>
    </row>
    <row r="242" spans="2:11" x14ac:dyDescent="0.2">
      <c r="B242" s="241"/>
      <c r="C242" s="241"/>
      <c r="D242" s="241"/>
      <c r="E242" s="241"/>
      <c r="F242" s="241"/>
      <c r="G242" s="241"/>
      <c r="H242" s="241"/>
      <c r="I242" s="241"/>
      <c r="J242" s="241"/>
      <c r="K242" s="241"/>
    </row>
    <row r="243" spans="2:11" x14ac:dyDescent="0.2">
      <c r="B243" s="241"/>
      <c r="C243" s="241"/>
      <c r="D243" s="241"/>
      <c r="E243" s="241"/>
      <c r="F243" s="241"/>
      <c r="G243" s="241"/>
      <c r="H243" s="241"/>
      <c r="I243" s="241"/>
      <c r="J243" s="241"/>
      <c r="K243" s="241"/>
    </row>
    <row r="244" spans="2:11" x14ac:dyDescent="0.2">
      <c r="B244" s="241"/>
      <c r="C244" s="241"/>
      <c r="D244" s="241"/>
      <c r="E244" s="241"/>
      <c r="F244" s="241"/>
      <c r="G244" s="241"/>
      <c r="H244" s="241"/>
      <c r="I244" s="241"/>
      <c r="J244" s="241"/>
      <c r="K244" s="241"/>
    </row>
    <row r="245" spans="2:11" x14ac:dyDescent="0.2">
      <c r="B245" s="241"/>
      <c r="C245" s="241"/>
      <c r="D245" s="241"/>
      <c r="E245" s="241"/>
      <c r="F245" s="241"/>
      <c r="G245" s="241"/>
      <c r="H245" s="241"/>
      <c r="I245" s="241"/>
      <c r="J245" s="241"/>
      <c r="K245" s="241"/>
    </row>
    <row r="246" spans="2:11" x14ac:dyDescent="0.2">
      <c r="B246" s="241"/>
      <c r="C246" s="241"/>
      <c r="D246" s="241"/>
      <c r="E246" s="241"/>
      <c r="F246" s="241"/>
      <c r="G246" s="241"/>
      <c r="H246" s="241"/>
      <c r="I246" s="241"/>
      <c r="J246" s="241"/>
      <c r="K246" s="241"/>
    </row>
    <row r="247" spans="2:11" x14ac:dyDescent="0.2">
      <c r="B247" s="241"/>
      <c r="C247" s="241"/>
      <c r="D247" s="241"/>
      <c r="E247" s="241"/>
      <c r="F247" s="241"/>
      <c r="G247" s="241"/>
      <c r="H247" s="241"/>
      <c r="I247" s="241"/>
      <c r="J247" s="241"/>
      <c r="K247" s="241"/>
    </row>
    <row r="248" spans="2:11" x14ac:dyDescent="0.2">
      <c r="B248" s="241"/>
      <c r="C248" s="241"/>
      <c r="D248" s="241"/>
      <c r="E248" s="241"/>
      <c r="F248" s="241"/>
      <c r="G248" s="241"/>
      <c r="H248" s="241"/>
      <c r="I248" s="241"/>
      <c r="J248" s="241"/>
      <c r="K248" s="241"/>
    </row>
    <row r="249" spans="2:11" x14ac:dyDescent="0.2"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</row>
    <row r="250" spans="2:11" x14ac:dyDescent="0.2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</row>
    <row r="251" spans="2:11" x14ac:dyDescent="0.2">
      <c r="B251" s="241"/>
      <c r="C251" s="241"/>
      <c r="D251" s="241"/>
      <c r="E251" s="241"/>
      <c r="F251" s="241"/>
      <c r="G251" s="241"/>
      <c r="H251" s="241"/>
      <c r="I251" s="241"/>
      <c r="J251" s="241"/>
      <c r="K251" s="241"/>
    </row>
    <row r="252" spans="2:11" x14ac:dyDescent="0.2">
      <c r="B252" s="241"/>
      <c r="C252" s="241"/>
      <c r="D252" s="241"/>
      <c r="E252" s="241"/>
      <c r="F252" s="241"/>
      <c r="G252" s="241"/>
      <c r="H252" s="241"/>
      <c r="I252" s="241"/>
      <c r="J252" s="241"/>
      <c r="K252" s="241"/>
    </row>
    <row r="253" spans="2:11" x14ac:dyDescent="0.2">
      <c r="B253" s="241"/>
      <c r="C253" s="241"/>
      <c r="D253" s="241"/>
      <c r="E253" s="241"/>
      <c r="F253" s="241"/>
      <c r="G253" s="241"/>
      <c r="H253" s="241"/>
      <c r="I253" s="241"/>
      <c r="J253" s="241"/>
      <c r="K253" s="241"/>
    </row>
    <row r="254" spans="2:11" x14ac:dyDescent="0.2">
      <c r="B254" s="241"/>
      <c r="C254" s="241"/>
      <c r="D254" s="241"/>
      <c r="E254" s="241"/>
      <c r="F254" s="241"/>
      <c r="G254" s="241"/>
      <c r="H254" s="241"/>
      <c r="I254" s="241"/>
      <c r="J254" s="241"/>
      <c r="K254" s="241"/>
    </row>
    <row r="255" spans="2:11" x14ac:dyDescent="0.2">
      <c r="B255" s="241"/>
      <c r="C255" s="241"/>
      <c r="D255" s="241"/>
      <c r="E255" s="241"/>
      <c r="F255" s="241"/>
      <c r="G255" s="241"/>
      <c r="H255" s="241"/>
      <c r="I255" s="241"/>
      <c r="J255" s="241"/>
      <c r="K255" s="241"/>
    </row>
    <row r="256" spans="2:11" x14ac:dyDescent="0.2">
      <c r="B256" s="241"/>
      <c r="C256" s="241"/>
      <c r="D256" s="241"/>
      <c r="E256" s="241"/>
      <c r="F256" s="241"/>
      <c r="G256" s="241"/>
      <c r="H256" s="241"/>
      <c r="I256" s="241"/>
      <c r="J256" s="241"/>
      <c r="K256" s="241"/>
    </row>
    <row r="257" spans="2:11" x14ac:dyDescent="0.2">
      <c r="B257" s="241"/>
      <c r="C257" s="241"/>
      <c r="D257" s="241"/>
      <c r="E257" s="241"/>
      <c r="F257" s="241"/>
      <c r="G257" s="241"/>
      <c r="H257" s="241"/>
      <c r="I257" s="241"/>
      <c r="J257" s="241"/>
      <c r="K257" s="241"/>
    </row>
    <row r="258" spans="2:11" x14ac:dyDescent="0.2">
      <c r="B258" s="241"/>
      <c r="C258" s="241"/>
      <c r="D258" s="241"/>
      <c r="E258" s="241"/>
      <c r="F258" s="241"/>
      <c r="G258" s="241"/>
      <c r="H258" s="241"/>
      <c r="I258" s="241"/>
      <c r="J258" s="241"/>
      <c r="K258" s="241"/>
    </row>
    <row r="259" spans="2:11" x14ac:dyDescent="0.2">
      <c r="B259" s="241"/>
      <c r="C259" s="241"/>
      <c r="D259" s="241"/>
      <c r="E259" s="241"/>
      <c r="F259" s="241"/>
      <c r="G259" s="241"/>
      <c r="H259" s="241"/>
      <c r="I259" s="241"/>
      <c r="J259" s="241"/>
      <c r="K259" s="241"/>
    </row>
    <row r="260" spans="2:11" x14ac:dyDescent="0.2">
      <c r="B260" s="241"/>
      <c r="C260" s="241"/>
      <c r="D260" s="241"/>
      <c r="E260" s="241"/>
      <c r="F260" s="241"/>
      <c r="G260" s="241"/>
      <c r="H260" s="241"/>
      <c r="I260" s="241"/>
      <c r="J260" s="241"/>
      <c r="K260" s="241"/>
    </row>
    <row r="261" spans="2:11" x14ac:dyDescent="0.2">
      <c r="B261" s="241"/>
      <c r="C261" s="241"/>
      <c r="D261" s="241"/>
      <c r="E261" s="241"/>
      <c r="F261" s="241"/>
      <c r="G261" s="241"/>
      <c r="H261" s="241"/>
      <c r="I261" s="241"/>
      <c r="J261" s="241"/>
      <c r="K261" s="241"/>
    </row>
    <row r="262" spans="2:11" x14ac:dyDescent="0.2">
      <c r="B262" s="241"/>
      <c r="C262" s="241"/>
      <c r="D262" s="241"/>
      <c r="E262" s="241"/>
      <c r="F262" s="241"/>
      <c r="G262" s="241"/>
      <c r="H262" s="241"/>
      <c r="I262" s="241"/>
      <c r="J262" s="241"/>
      <c r="K262" s="241"/>
    </row>
    <row r="263" spans="2:11" x14ac:dyDescent="0.2">
      <c r="B263" s="241"/>
      <c r="C263" s="241"/>
      <c r="D263" s="241"/>
      <c r="E263" s="241"/>
      <c r="F263" s="241"/>
      <c r="G263" s="241"/>
      <c r="H263" s="241"/>
      <c r="I263" s="241"/>
      <c r="J263" s="241"/>
      <c r="K263" s="241"/>
    </row>
    <row r="264" spans="2:11" x14ac:dyDescent="0.2">
      <c r="B264" s="241"/>
      <c r="C264" s="241"/>
      <c r="D264" s="241"/>
      <c r="E264" s="241"/>
      <c r="F264" s="241"/>
      <c r="G264" s="241"/>
      <c r="H264" s="241"/>
      <c r="I264" s="241"/>
      <c r="J264" s="241"/>
      <c r="K264" s="241"/>
    </row>
    <row r="265" spans="2:11" x14ac:dyDescent="0.2">
      <c r="B265" s="241"/>
      <c r="C265" s="241"/>
      <c r="D265" s="241"/>
      <c r="E265" s="241"/>
      <c r="F265" s="241"/>
      <c r="G265" s="241"/>
      <c r="H265" s="241"/>
      <c r="I265" s="241"/>
      <c r="J265" s="241"/>
      <c r="K265" s="241"/>
    </row>
    <row r="266" spans="2:11" x14ac:dyDescent="0.2">
      <c r="B266" s="241"/>
      <c r="C266" s="241"/>
      <c r="D266" s="241"/>
      <c r="E266" s="241"/>
      <c r="F266" s="241"/>
      <c r="G266" s="241"/>
      <c r="H266" s="241"/>
      <c r="I266" s="241"/>
      <c r="J266" s="241"/>
      <c r="K266" s="241"/>
    </row>
    <row r="267" spans="2:11" x14ac:dyDescent="0.2">
      <c r="B267" s="241"/>
      <c r="C267" s="241"/>
      <c r="D267" s="241"/>
      <c r="E267" s="241"/>
      <c r="F267" s="241"/>
      <c r="G267" s="241"/>
      <c r="H267" s="241"/>
      <c r="I267" s="241"/>
      <c r="J267" s="241"/>
      <c r="K267" s="241"/>
    </row>
    <row r="268" spans="2:11" x14ac:dyDescent="0.2"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</row>
    <row r="269" spans="2:11" x14ac:dyDescent="0.2">
      <c r="B269" s="241"/>
      <c r="C269" s="241"/>
      <c r="D269" s="241"/>
      <c r="E269" s="241"/>
      <c r="F269" s="241"/>
      <c r="G269" s="241"/>
      <c r="H269" s="241"/>
      <c r="I269" s="241"/>
      <c r="J269" s="241"/>
      <c r="K269" s="241"/>
    </row>
    <row r="270" spans="2:11" x14ac:dyDescent="0.2">
      <c r="B270" s="241"/>
      <c r="C270" s="241"/>
      <c r="D270" s="241"/>
      <c r="E270" s="241"/>
      <c r="F270" s="241"/>
      <c r="G270" s="241"/>
      <c r="H270" s="241"/>
      <c r="I270" s="241"/>
      <c r="J270" s="241"/>
      <c r="K270" s="241"/>
    </row>
    <row r="271" spans="2:11" x14ac:dyDescent="0.2">
      <c r="B271" s="241"/>
      <c r="C271" s="241"/>
      <c r="D271" s="241"/>
      <c r="E271" s="241"/>
      <c r="F271" s="241"/>
      <c r="G271" s="241"/>
      <c r="H271" s="241"/>
      <c r="I271" s="241"/>
      <c r="J271" s="241"/>
      <c r="K271" s="241"/>
    </row>
    <row r="272" spans="2:11" x14ac:dyDescent="0.2">
      <c r="B272" s="241"/>
      <c r="C272" s="241"/>
      <c r="D272" s="241"/>
      <c r="E272" s="241"/>
      <c r="F272" s="241"/>
      <c r="G272" s="241"/>
      <c r="H272" s="241"/>
      <c r="I272" s="241"/>
      <c r="J272" s="241"/>
      <c r="K272" s="241"/>
    </row>
    <row r="273" spans="2:11" x14ac:dyDescent="0.2">
      <c r="B273" s="241"/>
      <c r="C273" s="241"/>
      <c r="D273" s="241"/>
      <c r="E273" s="241"/>
      <c r="F273" s="241"/>
      <c r="G273" s="241"/>
      <c r="H273" s="241"/>
      <c r="I273" s="241"/>
      <c r="J273" s="241"/>
      <c r="K273" s="241"/>
    </row>
    <row r="274" spans="2:11" x14ac:dyDescent="0.2">
      <c r="B274" s="241"/>
      <c r="C274" s="241"/>
      <c r="D274" s="241"/>
      <c r="E274" s="241"/>
      <c r="F274" s="241"/>
      <c r="G274" s="241"/>
      <c r="H274" s="241"/>
      <c r="I274" s="241"/>
      <c r="J274" s="241"/>
      <c r="K274" s="241"/>
    </row>
    <row r="275" spans="2:11" x14ac:dyDescent="0.2">
      <c r="B275" s="241"/>
      <c r="C275" s="241"/>
      <c r="D275" s="241"/>
      <c r="E275" s="241"/>
      <c r="F275" s="241"/>
      <c r="G275" s="241"/>
      <c r="H275" s="241"/>
      <c r="I275" s="241"/>
      <c r="J275" s="241"/>
      <c r="K275" s="241"/>
    </row>
    <row r="276" spans="2:11" x14ac:dyDescent="0.2">
      <c r="B276" s="241"/>
      <c r="C276" s="241"/>
      <c r="D276" s="241"/>
      <c r="E276" s="241"/>
      <c r="F276" s="241"/>
      <c r="G276" s="241"/>
      <c r="H276" s="241"/>
      <c r="I276" s="241"/>
      <c r="J276" s="241"/>
      <c r="K276" s="241"/>
    </row>
    <row r="277" spans="2:11" x14ac:dyDescent="0.2">
      <c r="B277" s="241"/>
      <c r="C277" s="241"/>
      <c r="D277" s="241"/>
      <c r="E277" s="241"/>
      <c r="F277" s="241"/>
      <c r="G277" s="241"/>
      <c r="H277" s="241"/>
      <c r="I277" s="241"/>
      <c r="J277" s="241"/>
      <c r="K277" s="241"/>
    </row>
    <row r="278" spans="2:11" x14ac:dyDescent="0.2">
      <c r="B278" s="241"/>
      <c r="C278" s="241"/>
      <c r="D278" s="241"/>
      <c r="E278" s="241"/>
      <c r="F278" s="241"/>
      <c r="G278" s="241"/>
      <c r="H278" s="241"/>
      <c r="I278" s="241"/>
      <c r="J278" s="241"/>
      <c r="K278" s="241"/>
    </row>
    <row r="279" spans="2:11" x14ac:dyDescent="0.2">
      <c r="B279" s="241"/>
      <c r="C279" s="241"/>
      <c r="D279" s="241"/>
      <c r="E279" s="241"/>
      <c r="F279" s="241"/>
      <c r="G279" s="241"/>
      <c r="H279" s="241"/>
      <c r="I279" s="241"/>
      <c r="J279" s="241"/>
      <c r="K279" s="241"/>
    </row>
    <row r="280" spans="2:11" x14ac:dyDescent="0.2">
      <c r="B280" s="241"/>
      <c r="C280" s="241"/>
      <c r="D280" s="241"/>
      <c r="E280" s="241"/>
      <c r="F280" s="241"/>
      <c r="G280" s="241"/>
      <c r="H280" s="241"/>
      <c r="I280" s="241"/>
      <c r="J280" s="241"/>
      <c r="K280" s="241"/>
    </row>
    <row r="281" spans="2:11" x14ac:dyDescent="0.2">
      <c r="B281" s="241"/>
      <c r="C281" s="241"/>
      <c r="D281" s="241"/>
      <c r="E281" s="241"/>
      <c r="F281" s="241"/>
      <c r="G281" s="241"/>
      <c r="H281" s="241"/>
      <c r="I281" s="241"/>
      <c r="J281" s="241"/>
      <c r="K281" s="241"/>
    </row>
    <row r="282" spans="2:11" x14ac:dyDescent="0.2">
      <c r="B282" s="241"/>
      <c r="C282" s="241"/>
      <c r="D282" s="241"/>
      <c r="E282" s="241"/>
      <c r="F282" s="241"/>
      <c r="G282" s="241"/>
      <c r="H282" s="241"/>
      <c r="I282" s="241"/>
      <c r="J282" s="241"/>
      <c r="K282" s="241"/>
    </row>
    <row r="283" spans="2:11" x14ac:dyDescent="0.2">
      <c r="B283" s="241"/>
      <c r="C283" s="241"/>
      <c r="D283" s="241"/>
      <c r="E283" s="241"/>
      <c r="F283" s="241"/>
      <c r="G283" s="241"/>
      <c r="H283" s="241"/>
      <c r="I283" s="241"/>
      <c r="J283" s="241"/>
      <c r="K283" s="241"/>
    </row>
    <row r="284" spans="2:11" x14ac:dyDescent="0.2">
      <c r="B284" s="241"/>
      <c r="C284" s="241"/>
      <c r="D284" s="241"/>
      <c r="E284" s="241"/>
      <c r="F284" s="241"/>
      <c r="G284" s="241"/>
      <c r="H284" s="241"/>
      <c r="I284" s="241"/>
      <c r="J284" s="241"/>
      <c r="K284" s="241"/>
    </row>
    <row r="285" spans="2:11" x14ac:dyDescent="0.2">
      <c r="B285" s="241"/>
      <c r="C285" s="241"/>
      <c r="D285" s="241"/>
      <c r="E285" s="241"/>
      <c r="F285" s="241"/>
      <c r="G285" s="241"/>
      <c r="H285" s="241"/>
      <c r="I285" s="241"/>
      <c r="J285" s="241"/>
      <c r="K285" s="241"/>
    </row>
    <row r="286" spans="2:11" x14ac:dyDescent="0.2">
      <c r="B286" s="241"/>
      <c r="C286" s="241"/>
      <c r="D286" s="241"/>
      <c r="E286" s="241"/>
      <c r="F286" s="241"/>
      <c r="G286" s="241"/>
      <c r="H286" s="241"/>
      <c r="I286" s="241"/>
      <c r="J286" s="241"/>
      <c r="K286" s="241"/>
    </row>
    <row r="287" spans="2:11" x14ac:dyDescent="0.2">
      <c r="B287" s="241"/>
      <c r="C287" s="241"/>
      <c r="D287" s="241"/>
      <c r="E287" s="241"/>
      <c r="F287" s="241"/>
      <c r="G287" s="241"/>
      <c r="H287" s="241"/>
      <c r="I287" s="241"/>
      <c r="J287" s="241"/>
      <c r="K287" s="241"/>
    </row>
    <row r="288" spans="2:11" x14ac:dyDescent="0.2">
      <c r="B288" s="241"/>
      <c r="C288" s="241"/>
      <c r="D288" s="241"/>
      <c r="E288" s="241"/>
      <c r="F288" s="241"/>
      <c r="G288" s="241"/>
      <c r="H288" s="241"/>
      <c r="I288" s="241"/>
      <c r="J288" s="241"/>
      <c r="K288" s="241"/>
    </row>
    <row r="289" spans="2:11" x14ac:dyDescent="0.2">
      <c r="B289" s="241"/>
      <c r="C289" s="241"/>
      <c r="D289" s="241"/>
      <c r="E289" s="241"/>
      <c r="F289" s="241"/>
      <c r="G289" s="241"/>
      <c r="H289" s="241"/>
      <c r="I289" s="241"/>
      <c r="J289" s="241"/>
      <c r="K289" s="241"/>
    </row>
    <row r="290" spans="2:11" x14ac:dyDescent="0.2">
      <c r="B290" s="241"/>
      <c r="C290" s="241"/>
      <c r="D290" s="241"/>
      <c r="E290" s="241"/>
      <c r="F290" s="241"/>
      <c r="G290" s="241"/>
      <c r="H290" s="241"/>
      <c r="I290" s="241"/>
      <c r="J290" s="241"/>
      <c r="K290" s="241"/>
    </row>
    <row r="291" spans="2:11" x14ac:dyDescent="0.2">
      <c r="B291" s="241"/>
      <c r="C291" s="241"/>
      <c r="D291" s="241"/>
      <c r="E291" s="241"/>
      <c r="F291" s="241"/>
      <c r="G291" s="241"/>
      <c r="H291" s="241"/>
      <c r="I291" s="241"/>
      <c r="J291" s="241"/>
      <c r="K291" s="241"/>
    </row>
    <row r="292" spans="2:11" x14ac:dyDescent="0.2">
      <c r="B292" s="241"/>
      <c r="C292" s="241"/>
      <c r="D292" s="241"/>
      <c r="E292" s="241"/>
      <c r="F292" s="241"/>
      <c r="G292" s="241"/>
      <c r="H292" s="241"/>
      <c r="I292" s="241"/>
      <c r="J292" s="241"/>
      <c r="K292" s="241"/>
    </row>
    <row r="293" spans="2:11" x14ac:dyDescent="0.2">
      <c r="B293" s="241"/>
      <c r="C293" s="241"/>
      <c r="D293" s="241"/>
      <c r="E293" s="241"/>
      <c r="F293" s="241"/>
      <c r="G293" s="241"/>
      <c r="H293" s="241"/>
      <c r="I293" s="241"/>
      <c r="J293" s="241"/>
      <c r="K293" s="241"/>
    </row>
    <row r="294" spans="2:11" x14ac:dyDescent="0.2">
      <c r="B294" s="241"/>
      <c r="C294" s="241"/>
      <c r="D294" s="241"/>
      <c r="E294" s="241"/>
      <c r="F294" s="241"/>
      <c r="G294" s="241"/>
      <c r="H294" s="241"/>
      <c r="I294" s="241"/>
      <c r="J294" s="241"/>
      <c r="K294" s="241"/>
    </row>
    <row r="295" spans="2:11" x14ac:dyDescent="0.2">
      <c r="B295" s="241"/>
      <c r="C295" s="241"/>
      <c r="D295" s="241"/>
      <c r="E295" s="241"/>
      <c r="F295" s="241"/>
      <c r="G295" s="241"/>
      <c r="H295" s="241"/>
      <c r="I295" s="241"/>
      <c r="J295" s="241"/>
      <c r="K295" s="241"/>
    </row>
    <row r="296" spans="2:11" x14ac:dyDescent="0.2">
      <c r="B296" s="241"/>
      <c r="C296" s="241"/>
      <c r="D296" s="241"/>
      <c r="E296" s="241"/>
      <c r="F296" s="241"/>
      <c r="G296" s="241"/>
      <c r="H296" s="241"/>
      <c r="I296" s="241"/>
      <c r="J296" s="241"/>
      <c r="K296" s="241"/>
    </row>
    <row r="297" spans="2:11" x14ac:dyDescent="0.2">
      <c r="B297" s="241"/>
      <c r="C297" s="241"/>
      <c r="D297" s="241"/>
      <c r="E297" s="241"/>
      <c r="F297" s="241"/>
      <c r="G297" s="241"/>
      <c r="H297" s="241"/>
      <c r="I297" s="241"/>
      <c r="J297" s="241"/>
      <c r="K297" s="241"/>
    </row>
    <row r="298" spans="2:11" x14ac:dyDescent="0.2">
      <c r="B298" s="241"/>
      <c r="C298" s="241"/>
      <c r="D298" s="241"/>
      <c r="E298" s="241"/>
      <c r="F298" s="241"/>
      <c r="G298" s="241"/>
      <c r="H298" s="241"/>
      <c r="I298" s="241"/>
      <c r="J298" s="241"/>
      <c r="K298" s="241"/>
    </row>
    <row r="299" spans="2:11" x14ac:dyDescent="0.2">
      <c r="B299" s="241"/>
      <c r="C299" s="241"/>
      <c r="D299" s="241"/>
      <c r="E299" s="241"/>
      <c r="F299" s="241"/>
      <c r="G299" s="241"/>
      <c r="H299" s="241"/>
      <c r="I299" s="241"/>
      <c r="J299" s="241"/>
      <c r="K299" s="241"/>
    </row>
    <row r="300" spans="2:11" x14ac:dyDescent="0.2">
      <c r="B300" s="241"/>
      <c r="C300" s="241"/>
      <c r="D300" s="241"/>
      <c r="E300" s="241"/>
      <c r="F300" s="241"/>
      <c r="G300" s="241"/>
      <c r="H300" s="241"/>
      <c r="I300" s="241"/>
      <c r="J300" s="241"/>
      <c r="K300" s="241"/>
    </row>
    <row r="301" spans="2:11" x14ac:dyDescent="0.2">
      <c r="B301" s="241"/>
      <c r="C301" s="241"/>
      <c r="D301" s="241"/>
      <c r="E301" s="241"/>
      <c r="F301" s="241"/>
      <c r="G301" s="241"/>
      <c r="H301" s="241"/>
      <c r="I301" s="241"/>
      <c r="J301" s="241"/>
      <c r="K301" s="241"/>
    </row>
    <row r="302" spans="2:11" x14ac:dyDescent="0.2">
      <c r="B302" s="241"/>
      <c r="C302" s="241"/>
      <c r="D302" s="241"/>
      <c r="E302" s="241"/>
      <c r="F302" s="241"/>
      <c r="G302" s="241"/>
      <c r="H302" s="241"/>
      <c r="I302" s="241"/>
      <c r="J302" s="241"/>
      <c r="K302" s="241"/>
    </row>
    <row r="303" spans="2:11" x14ac:dyDescent="0.2">
      <c r="B303" s="241"/>
      <c r="C303" s="241"/>
      <c r="D303" s="241"/>
      <c r="E303" s="241"/>
      <c r="F303" s="241"/>
      <c r="G303" s="241"/>
      <c r="H303" s="241"/>
      <c r="I303" s="241"/>
      <c r="J303" s="241"/>
      <c r="K303" s="241"/>
    </row>
    <row r="304" spans="2:11" x14ac:dyDescent="0.2">
      <c r="B304" s="241"/>
      <c r="C304" s="241"/>
      <c r="D304" s="241"/>
      <c r="E304" s="241"/>
      <c r="F304" s="241"/>
      <c r="G304" s="241"/>
      <c r="H304" s="241"/>
      <c r="I304" s="241"/>
      <c r="J304" s="241"/>
      <c r="K304" s="241"/>
    </row>
    <row r="305" spans="2:11" x14ac:dyDescent="0.2">
      <c r="B305" s="241"/>
      <c r="C305" s="241"/>
      <c r="D305" s="241"/>
      <c r="E305" s="241"/>
      <c r="F305" s="241"/>
      <c r="G305" s="241"/>
      <c r="H305" s="241"/>
      <c r="I305" s="241"/>
      <c r="J305" s="241"/>
      <c r="K305" s="241"/>
    </row>
    <row r="306" spans="2:11" x14ac:dyDescent="0.2">
      <c r="B306" s="241"/>
      <c r="C306" s="241"/>
      <c r="D306" s="241"/>
      <c r="E306" s="241"/>
      <c r="F306" s="241"/>
      <c r="G306" s="241"/>
      <c r="H306" s="241"/>
      <c r="I306" s="241"/>
      <c r="J306" s="241"/>
      <c r="K306" s="241"/>
    </row>
    <row r="307" spans="2:11" x14ac:dyDescent="0.2">
      <c r="B307" s="241"/>
      <c r="C307" s="241"/>
      <c r="D307" s="241"/>
      <c r="E307" s="241"/>
      <c r="F307" s="241"/>
      <c r="G307" s="241"/>
      <c r="H307" s="241"/>
      <c r="I307" s="241"/>
      <c r="J307" s="241"/>
      <c r="K307" s="241"/>
    </row>
    <row r="308" spans="2:11" x14ac:dyDescent="0.2">
      <c r="B308" s="241"/>
      <c r="C308" s="241"/>
      <c r="D308" s="241"/>
      <c r="E308" s="241"/>
      <c r="F308" s="241"/>
      <c r="G308" s="241"/>
      <c r="H308" s="241"/>
      <c r="I308" s="241"/>
      <c r="J308" s="241"/>
      <c r="K308" s="241"/>
    </row>
    <row r="309" spans="2:11" x14ac:dyDescent="0.2">
      <c r="B309" s="241"/>
      <c r="C309" s="241"/>
      <c r="D309" s="241"/>
      <c r="E309" s="241"/>
      <c r="F309" s="241"/>
      <c r="G309" s="241"/>
      <c r="H309" s="241"/>
      <c r="I309" s="241"/>
      <c r="J309" s="241"/>
      <c r="K309" s="241"/>
    </row>
    <row r="310" spans="2:11" x14ac:dyDescent="0.2">
      <c r="B310" s="241"/>
      <c r="C310" s="241"/>
      <c r="D310" s="241"/>
      <c r="E310" s="241"/>
      <c r="F310" s="241"/>
      <c r="G310" s="241"/>
      <c r="H310" s="241"/>
      <c r="I310" s="241"/>
      <c r="J310" s="241"/>
      <c r="K310" s="241"/>
    </row>
    <row r="311" spans="2:11" x14ac:dyDescent="0.2">
      <c r="B311" s="241"/>
      <c r="C311" s="241"/>
      <c r="D311" s="241"/>
      <c r="E311" s="241"/>
      <c r="F311" s="241"/>
      <c r="G311" s="241"/>
      <c r="H311" s="241"/>
      <c r="I311" s="241"/>
      <c r="J311" s="241"/>
      <c r="K311" s="241"/>
    </row>
    <row r="312" spans="2:11" x14ac:dyDescent="0.2">
      <c r="B312" s="241"/>
      <c r="C312" s="241"/>
      <c r="D312" s="241"/>
      <c r="E312" s="241"/>
      <c r="F312" s="241"/>
      <c r="G312" s="241"/>
      <c r="H312" s="241"/>
      <c r="I312" s="241"/>
      <c r="J312" s="241"/>
      <c r="K312" s="241"/>
    </row>
    <row r="313" spans="2:11" x14ac:dyDescent="0.2">
      <c r="B313" s="241"/>
      <c r="C313" s="241"/>
      <c r="D313" s="241"/>
      <c r="E313" s="241"/>
      <c r="F313" s="241"/>
      <c r="G313" s="241"/>
      <c r="H313" s="241"/>
      <c r="I313" s="241"/>
      <c r="J313" s="241"/>
      <c r="K313" s="241"/>
    </row>
    <row r="314" spans="2:11" x14ac:dyDescent="0.2">
      <c r="B314" s="241"/>
      <c r="C314" s="241"/>
      <c r="D314" s="241"/>
      <c r="E314" s="241"/>
      <c r="F314" s="241"/>
      <c r="G314" s="241"/>
      <c r="H314" s="241"/>
      <c r="I314" s="241"/>
      <c r="J314" s="241"/>
      <c r="K314" s="241"/>
    </row>
    <row r="315" spans="2:11" x14ac:dyDescent="0.2">
      <c r="B315" s="241"/>
      <c r="C315" s="241"/>
      <c r="D315" s="241"/>
      <c r="E315" s="241"/>
      <c r="F315" s="241"/>
      <c r="G315" s="241"/>
      <c r="H315" s="241"/>
      <c r="I315" s="241"/>
      <c r="J315" s="241"/>
      <c r="K315" s="241"/>
    </row>
    <row r="316" spans="2:11" x14ac:dyDescent="0.2">
      <c r="B316" s="241"/>
      <c r="C316" s="241"/>
      <c r="D316" s="241"/>
      <c r="E316" s="241"/>
      <c r="F316" s="241"/>
      <c r="G316" s="241"/>
      <c r="H316" s="241"/>
      <c r="I316" s="241"/>
      <c r="J316" s="241"/>
      <c r="K316" s="241"/>
    </row>
    <row r="317" spans="2:11" x14ac:dyDescent="0.2">
      <c r="B317" s="241"/>
      <c r="C317" s="241"/>
      <c r="D317" s="241"/>
      <c r="E317" s="241"/>
      <c r="F317" s="241"/>
      <c r="G317" s="241"/>
      <c r="H317" s="241"/>
      <c r="I317" s="241"/>
      <c r="J317" s="241"/>
      <c r="K317" s="241"/>
    </row>
    <row r="318" spans="2:11" x14ac:dyDescent="0.2">
      <c r="B318" s="241"/>
      <c r="C318" s="241"/>
      <c r="D318" s="241"/>
      <c r="E318" s="241"/>
      <c r="F318" s="241"/>
      <c r="G318" s="241"/>
      <c r="H318" s="241"/>
      <c r="I318" s="241"/>
      <c r="J318" s="241"/>
      <c r="K318" s="241"/>
    </row>
    <row r="319" spans="2:11" x14ac:dyDescent="0.2">
      <c r="B319" s="241"/>
      <c r="C319" s="241"/>
      <c r="D319" s="241"/>
      <c r="E319" s="241"/>
      <c r="F319" s="241"/>
      <c r="G319" s="241"/>
      <c r="H319" s="241"/>
      <c r="I319" s="241"/>
      <c r="J319" s="241"/>
      <c r="K319" s="241"/>
    </row>
    <row r="320" spans="2:11" x14ac:dyDescent="0.2">
      <c r="B320" s="241"/>
      <c r="C320" s="241"/>
      <c r="D320" s="241"/>
      <c r="E320" s="241"/>
      <c r="F320" s="241"/>
      <c r="G320" s="241"/>
      <c r="H320" s="241"/>
      <c r="I320" s="241"/>
      <c r="J320" s="241"/>
      <c r="K320" s="241"/>
    </row>
    <row r="321" spans="2:11" x14ac:dyDescent="0.2">
      <c r="B321" s="241"/>
      <c r="C321" s="241"/>
      <c r="D321" s="241"/>
      <c r="E321" s="241"/>
      <c r="F321" s="241"/>
      <c r="G321" s="241"/>
      <c r="H321" s="241"/>
      <c r="I321" s="241"/>
      <c r="J321" s="241"/>
      <c r="K321" s="241"/>
    </row>
    <row r="322" spans="2:11" x14ac:dyDescent="0.2">
      <c r="B322" s="241"/>
      <c r="C322" s="241"/>
      <c r="D322" s="241"/>
      <c r="E322" s="241"/>
      <c r="F322" s="241"/>
      <c r="G322" s="241"/>
      <c r="H322" s="241"/>
      <c r="I322" s="241"/>
      <c r="J322" s="241"/>
      <c r="K322" s="241"/>
    </row>
    <row r="323" spans="2:11" x14ac:dyDescent="0.2">
      <c r="B323" s="241"/>
      <c r="C323" s="241"/>
      <c r="D323" s="241"/>
      <c r="E323" s="241"/>
      <c r="F323" s="241"/>
      <c r="G323" s="241"/>
      <c r="H323" s="241"/>
      <c r="I323" s="241"/>
      <c r="J323" s="241"/>
      <c r="K323" s="241"/>
    </row>
    <row r="324" spans="2:11" x14ac:dyDescent="0.2">
      <c r="B324" s="241"/>
      <c r="C324" s="241"/>
      <c r="D324" s="241"/>
      <c r="E324" s="241"/>
      <c r="F324" s="241"/>
      <c r="G324" s="241"/>
      <c r="H324" s="241"/>
      <c r="I324" s="241"/>
      <c r="J324" s="241"/>
      <c r="K324" s="241"/>
    </row>
    <row r="325" spans="2:11" x14ac:dyDescent="0.2">
      <c r="B325" s="241"/>
      <c r="C325" s="241"/>
      <c r="D325" s="241"/>
      <c r="E325" s="241"/>
      <c r="F325" s="241"/>
      <c r="G325" s="241"/>
      <c r="H325" s="241"/>
      <c r="I325" s="241"/>
      <c r="J325" s="241"/>
      <c r="K325" s="241"/>
    </row>
    <row r="326" spans="2:11" x14ac:dyDescent="0.2">
      <c r="B326" s="241"/>
      <c r="C326" s="241"/>
      <c r="D326" s="241"/>
      <c r="E326" s="241"/>
      <c r="F326" s="241"/>
      <c r="G326" s="241"/>
      <c r="H326" s="241"/>
      <c r="I326" s="241"/>
      <c r="J326" s="241"/>
      <c r="K326" s="241"/>
    </row>
    <row r="327" spans="2:11" x14ac:dyDescent="0.2">
      <c r="B327" s="241"/>
      <c r="C327" s="241"/>
      <c r="D327" s="241"/>
      <c r="E327" s="241"/>
      <c r="F327" s="241"/>
      <c r="G327" s="241"/>
      <c r="H327" s="241"/>
      <c r="I327" s="241"/>
      <c r="J327" s="241"/>
      <c r="K327" s="241"/>
    </row>
    <row r="328" spans="2:11" x14ac:dyDescent="0.2">
      <c r="B328" s="241"/>
      <c r="C328" s="241"/>
      <c r="D328" s="241"/>
      <c r="E328" s="241"/>
      <c r="F328" s="241"/>
      <c r="G328" s="241"/>
      <c r="H328" s="241"/>
      <c r="I328" s="241"/>
      <c r="J328" s="241"/>
      <c r="K328" s="241"/>
    </row>
    <row r="329" spans="2:11" x14ac:dyDescent="0.2">
      <c r="B329" s="241"/>
      <c r="C329" s="241"/>
      <c r="D329" s="241"/>
      <c r="E329" s="241"/>
      <c r="F329" s="241"/>
      <c r="G329" s="241"/>
      <c r="H329" s="241"/>
      <c r="I329" s="241"/>
      <c r="J329" s="241"/>
      <c r="K329" s="241"/>
    </row>
    <row r="330" spans="2:11" x14ac:dyDescent="0.2">
      <c r="B330" s="241"/>
      <c r="C330" s="241"/>
      <c r="D330" s="241"/>
      <c r="E330" s="241"/>
      <c r="F330" s="241"/>
      <c r="G330" s="241"/>
      <c r="H330" s="241"/>
      <c r="I330" s="241"/>
      <c r="J330" s="241"/>
      <c r="K330" s="241"/>
    </row>
    <row r="331" spans="2:11" x14ac:dyDescent="0.2">
      <c r="B331" s="241"/>
      <c r="C331" s="241"/>
      <c r="D331" s="241"/>
      <c r="E331" s="241"/>
      <c r="F331" s="241"/>
      <c r="G331" s="241"/>
      <c r="H331" s="241"/>
      <c r="I331" s="241"/>
      <c r="J331" s="241"/>
      <c r="K331" s="241"/>
    </row>
    <row r="332" spans="2:11" x14ac:dyDescent="0.2">
      <c r="B332" s="241"/>
      <c r="C332" s="241"/>
      <c r="D332" s="241"/>
      <c r="E332" s="241"/>
      <c r="F332" s="241"/>
      <c r="G332" s="241"/>
      <c r="H332" s="241"/>
      <c r="I332" s="241"/>
      <c r="J332" s="241"/>
      <c r="K332" s="241"/>
    </row>
    <row r="333" spans="2:11" x14ac:dyDescent="0.2">
      <c r="B333" s="241"/>
      <c r="C333" s="241"/>
      <c r="D333" s="241"/>
      <c r="E333" s="241"/>
      <c r="F333" s="241"/>
      <c r="G333" s="241"/>
      <c r="H333" s="241"/>
      <c r="I333" s="241"/>
      <c r="J333" s="241"/>
      <c r="K333" s="241"/>
    </row>
    <row r="334" spans="2:11" x14ac:dyDescent="0.2">
      <c r="B334" s="241"/>
      <c r="C334" s="241"/>
      <c r="D334" s="241"/>
      <c r="E334" s="241"/>
      <c r="F334" s="241"/>
      <c r="G334" s="241"/>
      <c r="H334" s="241"/>
      <c r="I334" s="241"/>
      <c r="J334" s="241"/>
      <c r="K334" s="241"/>
    </row>
    <row r="335" spans="2:11" x14ac:dyDescent="0.2">
      <c r="B335" s="241"/>
      <c r="C335" s="241"/>
      <c r="D335" s="241"/>
      <c r="E335" s="241"/>
      <c r="F335" s="241"/>
      <c r="G335" s="241"/>
      <c r="H335" s="241"/>
      <c r="I335" s="241"/>
      <c r="J335" s="241"/>
      <c r="K335" s="241"/>
    </row>
    <row r="336" spans="2:11" x14ac:dyDescent="0.2">
      <c r="B336" s="241"/>
      <c r="C336" s="241"/>
      <c r="D336" s="241"/>
      <c r="E336" s="241"/>
      <c r="F336" s="241"/>
      <c r="G336" s="241"/>
      <c r="H336" s="241"/>
      <c r="I336" s="241"/>
      <c r="J336" s="241"/>
      <c r="K336" s="241"/>
    </row>
    <row r="337" spans="2:11" x14ac:dyDescent="0.2">
      <c r="B337" s="241"/>
      <c r="C337" s="241"/>
      <c r="D337" s="241"/>
      <c r="E337" s="241"/>
      <c r="F337" s="241"/>
      <c r="G337" s="241"/>
      <c r="H337" s="241"/>
      <c r="I337" s="241"/>
      <c r="J337" s="241"/>
      <c r="K337" s="241"/>
    </row>
    <row r="338" spans="2:11" x14ac:dyDescent="0.2">
      <c r="B338" s="241"/>
      <c r="C338" s="241"/>
      <c r="D338" s="241"/>
      <c r="E338" s="241"/>
      <c r="F338" s="241"/>
      <c r="G338" s="241"/>
      <c r="H338" s="241"/>
      <c r="I338" s="241"/>
      <c r="J338" s="241"/>
      <c r="K338" s="241"/>
    </row>
    <row r="339" spans="2:11" x14ac:dyDescent="0.2">
      <c r="B339" s="241"/>
      <c r="C339" s="241"/>
      <c r="D339" s="241"/>
      <c r="E339" s="241"/>
      <c r="F339" s="241"/>
      <c r="G339" s="241"/>
      <c r="H339" s="241"/>
      <c r="I339" s="241"/>
      <c r="J339" s="241"/>
      <c r="K339" s="241"/>
    </row>
    <row r="340" spans="2:11" x14ac:dyDescent="0.2">
      <c r="B340" s="241"/>
      <c r="C340" s="241"/>
      <c r="D340" s="241"/>
      <c r="E340" s="241"/>
      <c r="F340" s="241"/>
      <c r="G340" s="241"/>
      <c r="H340" s="241"/>
      <c r="I340" s="241"/>
      <c r="J340" s="241"/>
      <c r="K340" s="241"/>
    </row>
    <row r="341" spans="2:11" x14ac:dyDescent="0.2">
      <c r="B341" s="241"/>
      <c r="C341" s="241"/>
      <c r="D341" s="241"/>
      <c r="E341" s="241"/>
      <c r="F341" s="241"/>
      <c r="G341" s="241"/>
      <c r="H341" s="241"/>
      <c r="I341" s="241"/>
      <c r="J341" s="241"/>
      <c r="K341" s="241"/>
    </row>
    <row r="342" spans="2:11" x14ac:dyDescent="0.2">
      <c r="B342" s="241"/>
      <c r="C342" s="241"/>
      <c r="D342" s="241"/>
      <c r="E342" s="241"/>
      <c r="F342" s="241"/>
      <c r="G342" s="241"/>
      <c r="H342" s="241"/>
      <c r="I342" s="241"/>
      <c r="J342" s="241"/>
      <c r="K342" s="241"/>
    </row>
    <row r="343" spans="2:11" x14ac:dyDescent="0.2">
      <c r="B343" s="241"/>
      <c r="C343" s="241"/>
      <c r="D343" s="241"/>
      <c r="E343" s="241"/>
      <c r="F343" s="241"/>
      <c r="G343" s="241"/>
      <c r="H343" s="241"/>
      <c r="I343" s="241"/>
      <c r="J343" s="241"/>
      <c r="K343" s="241"/>
    </row>
    <row r="344" spans="2:11" x14ac:dyDescent="0.2">
      <c r="B344" s="241"/>
      <c r="C344" s="241"/>
      <c r="D344" s="241"/>
      <c r="E344" s="241"/>
      <c r="F344" s="241"/>
      <c r="G344" s="241"/>
      <c r="H344" s="241"/>
      <c r="I344" s="241"/>
      <c r="J344" s="241"/>
      <c r="K344" s="241"/>
    </row>
    <row r="345" spans="2:11" x14ac:dyDescent="0.2">
      <c r="B345" s="241"/>
      <c r="C345" s="241"/>
      <c r="D345" s="241"/>
      <c r="E345" s="241"/>
      <c r="F345" s="241"/>
      <c r="G345" s="241"/>
      <c r="H345" s="241"/>
      <c r="I345" s="241"/>
      <c r="J345" s="241"/>
      <c r="K345" s="241"/>
    </row>
    <row r="346" spans="2:11" x14ac:dyDescent="0.2">
      <c r="B346" s="241"/>
      <c r="C346" s="241"/>
      <c r="D346" s="241"/>
      <c r="E346" s="241"/>
      <c r="F346" s="241"/>
      <c r="G346" s="241"/>
      <c r="H346" s="241"/>
      <c r="I346" s="241"/>
      <c r="J346" s="241"/>
      <c r="K346" s="241"/>
    </row>
    <row r="347" spans="2:11" x14ac:dyDescent="0.2">
      <c r="B347" s="241"/>
      <c r="C347" s="241"/>
      <c r="D347" s="241"/>
      <c r="E347" s="241"/>
      <c r="F347" s="241"/>
      <c r="G347" s="241"/>
      <c r="H347" s="241"/>
      <c r="I347" s="241"/>
      <c r="J347" s="241"/>
      <c r="K347" s="241"/>
    </row>
    <row r="348" spans="2:11" x14ac:dyDescent="0.2">
      <c r="B348" s="241"/>
      <c r="C348" s="241"/>
      <c r="D348" s="241"/>
      <c r="E348" s="241"/>
      <c r="F348" s="241"/>
      <c r="G348" s="241"/>
      <c r="H348" s="241"/>
      <c r="I348" s="241"/>
      <c r="J348" s="241"/>
      <c r="K348" s="241"/>
    </row>
    <row r="349" spans="2:11" x14ac:dyDescent="0.2">
      <c r="B349" s="241"/>
      <c r="C349" s="241"/>
      <c r="D349" s="241"/>
      <c r="E349" s="241"/>
      <c r="F349" s="241"/>
      <c r="G349" s="241"/>
      <c r="H349" s="241"/>
      <c r="I349" s="241"/>
      <c r="J349" s="241"/>
      <c r="K349" s="241"/>
    </row>
    <row r="350" spans="2:11" x14ac:dyDescent="0.2">
      <c r="B350" s="241"/>
      <c r="C350" s="241"/>
      <c r="D350" s="241"/>
      <c r="E350" s="241"/>
      <c r="F350" s="241"/>
      <c r="G350" s="241"/>
      <c r="H350" s="241"/>
      <c r="I350" s="241"/>
      <c r="J350" s="241"/>
      <c r="K350" s="241"/>
    </row>
    <row r="351" spans="2:11" x14ac:dyDescent="0.2">
      <c r="B351" s="241"/>
      <c r="C351" s="241"/>
      <c r="D351" s="241"/>
      <c r="E351" s="241"/>
      <c r="F351" s="241"/>
      <c r="G351" s="241"/>
      <c r="H351" s="241"/>
      <c r="I351" s="241"/>
      <c r="J351" s="241"/>
      <c r="K351" s="241"/>
    </row>
    <row r="352" spans="2:11" x14ac:dyDescent="0.2">
      <c r="B352" s="241"/>
      <c r="C352" s="241"/>
      <c r="D352" s="241"/>
      <c r="E352" s="241"/>
      <c r="F352" s="241"/>
      <c r="G352" s="241"/>
      <c r="H352" s="241"/>
      <c r="I352" s="241"/>
      <c r="J352" s="241"/>
      <c r="K352" s="241"/>
    </row>
    <row r="353" spans="2:11" x14ac:dyDescent="0.2">
      <c r="B353" s="241"/>
      <c r="C353" s="241"/>
      <c r="D353" s="241"/>
      <c r="E353" s="241"/>
      <c r="F353" s="241"/>
      <c r="G353" s="241"/>
      <c r="H353" s="241"/>
      <c r="I353" s="241"/>
      <c r="J353" s="241"/>
      <c r="K353" s="241"/>
    </row>
    <row r="354" spans="2:11" x14ac:dyDescent="0.2">
      <c r="B354" s="241"/>
      <c r="C354" s="241"/>
      <c r="D354" s="241"/>
      <c r="E354" s="241"/>
      <c r="F354" s="241"/>
      <c r="G354" s="241"/>
      <c r="H354" s="241"/>
      <c r="I354" s="241"/>
      <c r="J354" s="241"/>
      <c r="K354" s="241"/>
    </row>
    <row r="355" spans="2:11" x14ac:dyDescent="0.2">
      <c r="B355" s="241"/>
      <c r="C355" s="241"/>
      <c r="D355" s="241"/>
      <c r="E355" s="241"/>
      <c r="F355" s="241"/>
      <c r="G355" s="241"/>
      <c r="H355" s="241"/>
      <c r="I355" s="241"/>
      <c r="J355" s="241"/>
      <c r="K355" s="241"/>
    </row>
    <row r="356" spans="2:11" x14ac:dyDescent="0.2">
      <c r="B356" s="241"/>
      <c r="C356" s="241"/>
      <c r="D356" s="241"/>
      <c r="E356" s="241"/>
      <c r="F356" s="241"/>
      <c r="G356" s="241"/>
      <c r="H356" s="241"/>
      <c r="I356" s="241"/>
      <c r="J356" s="241"/>
      <c r="K356" s="241"/>
    </row>
    <row r="357" spans="2:11" x14ac:dyDescent="0.2">
      <c r="B357" s="241"/>
      <c r="C357" s="241"/>
      <c r="D357" s="241"/>
      <c r="E357" s="241"/>
      <c r="F357" s="241"/>
      <c r="G357" s="241"/>
      <c r="H357" s="241"/>
      <c r="I357" s="241"/>
      <c r="J357" s="241"/>
      <c r="K357" s="241"/>
    </row>
    <row r="358" spans="2:11" x14ac:dyDescent="0.2">
      <c r="B358" s="241"/>
      <c r="C358" s="241"/>
      <c r="D358" s="241"/>
      <c r="E358" s="241"/>
      <c r="F358" s="241"/>
      <c r="G358" s="241"/>
      <c r="H358" s="241"/>
      <c r="I358" s="241"/>
      <c r="J358" s="241"/>
      <c r="K358" s="241"/>
    </row>
    <row r="359" spans="2:11" x14ac:dyDescent="0.2">
      <c r="B359" s="241"/>
      <c r="C359" s="241"/>
      <c r="D359" s="241"/>
      <c r="E359" s="241"/>
      <c r="F359" s="241"/>
      <c r="G359" s="241"/>
      <c r="H359" s="241"/>
      <c r="I359" s="241"/>
      <c r="J359" s="241"/>
      <c r="K359" s="241"/>
    </row>
    <row r="360" spans="2:11" x14ac:dyDescent="0.2">
      <c r="B360" s="241"/>
      <c r="C360" s="241"/>
      <c r="D360" s="241"/>
      <c r="E360" s="241"/>
      <c r="F360" s="241"/>
      <c r="G360" s="241"/>
      <c r="H360" s="241"/>
      <c r="I360" s="241"/>
      <c r="J360" s="241"/>
      <c r="K360" s="241"/>
    </row>
    <row r="361" spans="2:11" x14ac:dyDescent="0.2">
      <c r="B361" s="241"/>
      <c r="C361" s="241"/>
      <c r="D361" s="241"/>
      <c r="E361" s="241"/>
      <c r="F361" s="241"/>
      <c r="G361" s="241"/>
      <c r="H361" s="241"/>
      <c r="I361" s="241"/>
      <c r="J361" s="241"/>
      <c r="K361" s="241"/>
    </row>
    <row r="362" spans="2:11" x14ac:dyDescent="0.2">
      <c r="B362" s="241"/>
      <c r="C362" s="241"/>
      <c r="D362" s="241"/>
      <c r="E362" s="241"/>
      <c r="F362" s="241"/>
      <c r="G362" s="241"/>
      <c r="H362" s="241"/>
      <c r="I362" s="241"/>
      <c r="J362" s="241"/>
      <c r="K362" s="241"/>
    </row>
    <row r="363" spans="2:11" x14ac:dyDescent="0.2">
      <c r="B363" s="241"/>
      <c r="C363" s="241"/>
      <c r="D363" s="241"/>
      <c r="E363" s="241"/>
      <c r="F363" s="241"/>
      <c r="G363" s="241"/>
      <c r="H363" s="241"/>
      <c r="I363" s="241"/>
      <c r="J363" s="241"/>
      <c r="K363" s="241"/>
    </row>
    <row r="364" spans="2:11" x14ac:dyDescent="0.2">
      <c r="B364" s="241"/>
      <c r="C364" s="241"/>
      <c r="D364" s="241"/>
      <c r="E364" s="241"/>
      <c r="F364" s="241"/>
      <c r="G364" s="241"/>
      <c r="H364" s="241"/>
      <c r="I364" s="241"/>
      <c r="J364" s="241"/>
      <c r="K364" s="241"/>
    </row>
    <row r="365" spans="2:11" x14ac:dyDescent="0.2">
      <c r="B365" s="241"/>
      <c r="C365" s="241"/>
      <c r="D365" s="241"/>
      <c r="E365" s="241"/>
      <c r="F365" s="241"/>
      <c r="G365" s="241"/>
      <c r="H365" s="241"/>
      <c r="I365" s="241"/>
      <c r="J365" s="241"/>
      <c r="K365" s="241"/>
    </row>
    <row r="366" spans="2:11" x14ac:dyDescent="0.2">
      <c r="B366" s="241"/>
      <c r="C366" s="241"/>
      <c r="D366" s="241"/>
      <c r="E366" s="241"/>
      <c r="F366" s="241"/>
      <c r="G366" s="241"/>
      <c r="H366" s="241"/>
      <c r="I366" s="241"/>
      <c r="J366" s="241"/>
      <c r="K366" s="241"/>
    </row>
    <row r="367" spans="2:11" x14ac:dyDescent="0.2">
      <c r="B367" s="241"/>
      <c r="C367" s="241"/>
      <c r="D367" s="241"/>
      <c r="E367" s="241"/>
      <c r="F367" s="241"/>
      <c r="G367" s="241"/>
      <c r="H367" s="241"/>
      <c r="I367" s="241"/>
      <c r="J367" s="241"/>
      <c r="K367" s="241"/>
    </row>
    <row r="368" spans="2:11" x14ac:dyDescent="0.2">
      <c r="B368" s="241"/>
      <c r="C368" s="241"/>
      <c r="D368" s="241"/>
      <c r="E368" s="241"/>
      <c r="F368" s="241"/>
      <c r="G368" s="241"/>
      <c r="H368" s="241"/>
      <c r="I368" s="241"/>
      <c r="J368" s="241"/>
      <c r="K368" s="241"/>
    </row>
  </sheetData>
  <mergeCells count="1">
    <mergeCell ref="A3:L3"/>
  </mergeCells>
  <conditionalFormatting sqref="B6:K103">
    <cfRule type="cellIs" dxfId="3" priority="1" operator="lessThan">
      <formula>0.05</formula>
    </cfRule>
  </conditionalFormatting>
  <printOptions horizontalCentered="1" verticalCentered="1"/>
  <pageMargins left="0.19685039370078741" right="0.19685039370078741" top="0" bottom="0" header="0.11811023622047245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A311"/>
  <sheetViews>
    <sheetView zoomScaleNormal="100" zoomScaleSheetLayoutView="100" workbookViewId="0">
      <selection activeCell="A2" sqref="A2:XFD2"/>
    </sheetView>
  </sheetViews>
  <sheetFormatPr defaultColWidth="9.140625" defaultRowHeight="12.75" x14ac:dyDescent="0.2"/>
  <cols>
    <col min="1" max="1" width="31.42578125" style="116" customWidth="1"/>
    <col min="2" max="11" width="9.140625" style="235"/>
    <col min="12" max="12" width="36" style="240" customWidth="1"/>
    <col min="13" max="13" width="6" style="240" customWidth="1"/>
    <col min="14" max="16384" width="9.140625" style="235"/>
  </cols>
  <sheetData>
    <row r="1" spans="1:79" s="393" customFormat="1" ht="15" x14ac:dyDescent="0.25">
      <c r="A1" s="388" t="s">
        <v>375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  <c r="M1" s="390"/>
    </row>
    <row r="2" spans="1:79" s="393" customFormat="1" ht="15" x14ac:dyDescent="0.25">
      <c r="A2" s="409" t="s">
        <v>380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  <c r="M2" s="390"/>
    </row>
    <row r="3" spans="1:79" s="393" customFormat="1" ht="15" x14ac:dyDescent="0.25">
      <c r="A3" s="408" t="s">
        <v>304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397"/>
    </row>
    <row r="4" spans="1:79" ht="20.2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273</v>
      </c>
      <c r="H4" s="399"/>
      <c r="I4" s="399"/>
      <c r="J4" s="399"/>
      <c r="K4" s="399"/>
      <c r="L4" s="9" t="s">
        <v>3</v>
      </c>
      <c r="M4" s="9"/>
    </row>
    <row r="5" spans="1:79" s="101" customFormat="1" ht="15.75" customHeight="1" thickBot="1" x14ac:dyDescent="0.25">
      <c r="A5" s="192"/>
      <c r="B5" s="222">
        <v>2011</v>
      </c>
      <c r="C5" s="222">
        <v>2012</v>
      </c>
      <c r="D5" s="255">
        <v>2013</v>
      </c>
      <c r="E5" s="222">
        <v>2014</v>
      </c>
      <c r="F5" s="263">
        <v>2015</v>
      </c>
      <c r="G5" s="222">
        <v>2011</v>
      </c>
      <c r="H5" s="222">
        <v>2012</v>
      </c>
      <c r="I5" s="255">
        <v>2013</v>
      </c>
      <c r="J5" s="222">
        <v>2014</v>
      </c>
      <c r="K5" s="263">
        <v>2015</v>
      </c>
      <c r="L5" s="193" t="s">
        <v>4</v>
      </c>
      <c r="M5" s="161"/>
    </row>
    <row r="6" spans="1:79" s="101" customFormat="1" ht="19.5" customHeight="1" thickBot="1" x14ac:dyDescent="0.25">
      <c r="A6" s="194" t="s">
        <v>5</v>
      </c>
      <c r="B6" s="15">
        <v>23952.125053</v>
      </c>
      <c r="C6" s="15">
        <v>24475.633933450143</v>
      </c>
      <c r="D6" s="15">
        <v>24266.395358999998</v>
      </c>
      <c r="E6" s="15">
        <v>24793.340070999999</v>
      </c>
      <c r="F6" s="130">
        <v>20222.503103999999</v>
      </c>
      <c r="G6" s="15">
        <v>17846.964542000002</v>
      </c>
      <c r="H6" s="15">
        <v>17007.506122647039</v>
      </c>
      <c r="I6" s="15">
        <v>17060.464620999999</v>
      </c>
      <c r="J6" s="15">
        <v>16759.747696999999</v>
      </c>
      <c r="K6" s="130">
        <v>14073.487583999999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</row>
    <row r="7" spans="1:79" ht="19.5" customHeight="1" x14ac:dyDescent="0.2">
      <c r="A7" s="17" t="s">
        <v>7</v>
      </c>
      <c r="B7" s="18">
        <v>14610.295571000001</v>
      </c>
      <c r="C7" s="18">
        <v>13764.891113312582</v>
      </c>
      <c r="D7" s="18">
        <v>14073.034441</v>
      </c>
      <c r="E7" s="18">
        <v>13713.205042</v>
      </c>
      <c r="F7" s="131">
        <v>11625.835209000001</v>
      </c>
      <c r="G7" s="19">
        <v>13851.274898</v>
      </c>
      <c r="H7" s="19">
        <v>12805.580261393919</v>
      </c>
      <c r="I7" s="19">
        <v>12987.854969</v>
      </c>
      <c r="J7" s="18">
        <v>12557.273308</v>
      </c>
      <c r="K7" s="131">
        <v>10593.21207</v>
      </c>
      <c r="L7" s="37" t="s">
        <v>8</v>
      </c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</row>
    <row r="8" spans="1:79" ht="20.100000000000001" customHeight="1" x14ac:dyDescent="0.2">
      <c r="A8" s="86" t="s">
        <v>9</v>
      </c>
      <c r="B8" s="22">
        <v>8921.5706420000006</v>
      </c>
      <c r="C8" s="22">
        <v>10255.65912018054</v>
      </c>
      <c r="D8" s="22">
        <v>9652.981393</v>
      </c>
      <c r="E8" s="22">
        <v>10608.718543000001</v>
      </c>
      <c r="F8" s="132">
        <v>8176.5793510000003</v>
      </c>
      <c r="G8" s="22">
        <v>3335.7907740000001</v>
      </c>
      <c r="H8" s="22">
        <v>3506.0226212211201</v>
      </c>
      <c r="I8" s="22">
        <v>3360.896847</v>
      </c>
      <c r="J8" s="22">
        <v>3454.5685319999998</v>
      </c>
      <c r="K8" s="132">
        <v>2848.1855569999998</v>
      </c>
      <c r="L8" s="196" t="s">
        <v>10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</row>
    <row r="9" spans="1:79" ht="23.25" customHeight="1" x14ac:dyDescent="0.2">
      <c r="A9" s="86" t="s">
        <v>296</v>
      </c>
      <c r="B9" s="22">
        <v>274.00622199999998</v>
      </c>
      <c r="C9" s="22">
        <v>859.51476215622006</v>
      </c>
      <c r="D9" s="22">
        <v>1914.394695</v>
      </c>
      <c r="E9" s="22">
        <v>1118.54781</v>
      </c>
      <c r="F9" s="132">
        <v>750.03988400000003</v>
      </c>
      <c r="G9" s="22">
        <v>2288.9160780000002</v>
      </c>
      <c r="H9" s="22">
        <v>1875.91403807808</v>
      </c>
      <c r="I9" s="22">
        <v>3496.2725230000001</v>
      </c>
      <c r="J9" s="22">
        <v>1435.4896719999999</v>
      </c>
      <c r="K9" s="132">
        <v>632.51691700000003</v>
      </c>
      <c r="L9" s="196" t="s">
        <v>268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</row>
    <row r="10" spans="1:79" ht="20.100000000000001" customHeight="1" thickBot="1" x14ac:dyDescent="0.25">
      <c r="A10" s="197" t="s">
        <v>179</v>
      </c>
      <c r="B10" s="18">
        <v>420.25884000000002</v>
      </c>
      <c r="C10" s="18">
        <v>455.08369995702003</v>
      </c>
      <c r="D10" s="18">
        <v>540.37952499999994</v>
      </c>
      <c r="E10" s="18">
        <v>471.41648600000002</v>
      </c>
      <c r="F10" s="131">
        <v>420.08854400000001</v>
      </c>
      <c r="G10" s="18">
        <v>659.89886999999999</v>
      </c>
      <c r="H10" s="18">
        <v>695.90324003199999</v>
      </c>
      <c r="I10" s="18">
        <v>711.712805</v>
      </c>
      <c r="J10" s="18">
        <v>747.90585699999997</v>
      </c>
      <c r="K10" s="131">
        <v>632.08995700000003</v>
      </c>
      <c r="L10" s="198" t="s">
        <v>190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</row>
    <row r="11" spans="1:79" s="101" customFormat="1" ht="13.5" thickBot="1" x14ac:dyDescent="0.25">
      <c r="A11" s="192" t="s">
        <v>11</v>
      </c>
      <c r="B11" s="27">
        <v>15849.305904999999</v>
      </c>
      <c r="C11" s="27">
        <v>14939.060185633141</v>
      </c>
      <c r="D11" s="27">
        <v>14857.528882000001</v>
      </c>
      <c r="E11" s="27">
        <v>14958.138584</v>
      </c>
      <c r="F11" s="133">
        <v>12714.595138999999</v>
      </c>
      <c r="G11" s="27">
        <v>13890.285301</v>
      </c>
      <c r="H11" s="27">
        <v>12938.84988748352</v>
      </c>
      <c r="I11" s="27">
        <v>12891.743508</v>
      </c>
      <c r="J11" s="27">
        <v>12779.355533</v>
      </c>
      <c r="K11" s="133">
        <v>10658.326873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</row>
    <row r="12" spans="1:79" ht="18" customHeight="1" thickBot="1" x14ac:dyDescent="0.25">
      <c r="A12" s="200" t="s">
        <v>283</v>
      </c>
      <c r="B12" s="30">
        <v>13302.169954999999</v>
      </c>
      <c r="C12" s="30">
        <v>12417.882830216282</v>
      </c>
      <c r="D12" s="30">
        <v>12864.381305999999</v>
      </c>
      <c r="E12" s="30">
        <v>12558.101847</v>
      </c>
      <c r="F12" s="64">
        <v>10590.501682</v>
      </c>
      <c r="G12" s="31">
        <v>13428.304114</v>
      </c>
      <c r="H12" s="31">
        <v>12352.8499846752</v>
      </c>
      <c r="I12" s="31">
        <v>12484.38754</v>
      </c>
      <c r="J12" s="31">
        <v>12231.653345000001</v>
      </c>
      <c r="K12" s="134">
        <v>10171.296382</v>
      </c>
      <c r="L12" s="201" t="s">
        <v>288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</row>
    <row r="13" spans="1:79" ht="15.75" customHeight="1" x14ac:dyDescent="0.2">
      <c r="A13" s="33" t="s">
        <v>13</v>
      </c>
      <c r="B13" s="22">
        <v>13769.465072000001</v>
      </c>
      <c r="C13" s="22">
        <v>13084.813181926802</v>
      </c>
      <c r="D13" s="22">
        <v>13488.525277000001</v>
      </c>
      <c r="E13" s="19">
        <v>13103.940247</v>
      </c>
      <c r="F13" s="150">
        <v>11269.541515000001</v>
      </c>
      <c r="G13" s="34">
        <v>13633.754971</v>
      </c>
      <c r="H13" s="34">
        <v>12140.928108108799</v>
      </c>
      <c r="I13" s="34">
        <v>12163.642766999999</v>
      </c>
      <c r="J13" s="34">
        <v>12450.786053</v>
      </c>
      <c r="K13" s="135">
        <v>10495.202772000001</v>
      </c>
      <c r="L13" s="35" t="s">
        <v>14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</row>
    <row r="14" spans="1:79" ht="15.75" customHeight="1" x14ac:dyDescent="0.2">
      <c r="A14" s="202" t="s">
        <v>15</v>
      </c>
      <c r="B14" s="18">
        <v>12997.916958</v>
      </c>
      <c r="C14" s="18">
        <v>12157.683094679402</v>
      </c>
      <c r="D14" s="18">
        <v>12558.885124</v>
      </c>
      <c r="E14" s="18">
        <v>12263.326671000001</v>
      </c>
      <c r="F14" s="131">
        <v>10361.405358</v>
      </c>
      <c r="G14" s="18">
        <v>13196.913302999999</v>
      </c>
      <c r="H14" s="18">
        <v>11586.83005287808</v>
      </c>
      <c r="I14" s="18">
        <v>11797.203656</v>
      </c>
      <c r="J14" s="18">
        <v>11949.079017</v>
      </c>
      <c r="K14" s="131">
        <v>10037.208854</v>
      </c>
      <c r="L14" s="37" t="s">
        <v>16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</row>
    <row r="15" spans="1:79" x14ac:dyDescent="0.2">
      <c r="A15" s="41" t="s">
        <v>17</v>
      </c>
      <c r="B15" s="39">
        <v>114.41471199999999</v>
      </c>
      <c r="C15" s="39">
        <v>100.66747411404</v>
      </c>
      <c r="D15" s="39">
        <v>108.826875</v>
      </c>
      <c r="E15" s="39">
        <v>134.64731599999999</v>
      </c>
      <c r="F15" s="136">
        <v>84.254407</v>
      </c>
      <c r="G15" s="39">
        <v>74.237875000000003</v>
      </c>
      <c r="H15" s="39">
        <v>73.634499178240006</v>
      </c>
      <c r="I15" s="39">
        <v>66.668926999999996</v>
      </c>
      <c r="J15" s="39">
        <v>72.868277000000006</v>
      </c>
      <c r="K15" s="136">
        <v>72.730068000000003</v>
      </c>
      <c r="L15" s="42" t="s">
        <v>18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</row>
    <row r="16" spans="1:79" x14ac:dyDescent="0.2">
      <c r="A16" s="41" t="s">
        <v>19</v>
      </c>
      <c r="B16" s="39">
        <v>425.83762999999999</v>
      </c>
      <c r="C16" s="39">
        <v>405.6135167763</v>
      </c>
      <c r="D16" s="39">
        <v>388.88373799999999</v>
      </c>
      <c r="E16" s="39">
        <v>353.59754199999998</v>
      </c>
      <c r="F16" s="136">
        <v>255.85229200000001</v>
      </c>
      <c r="G16" s="39">
        <v>336.74588899999998</v>
      </c>
      <c r="H16" s="39">
        <v>356.96360796095996</v>
      </c>
      <c r="I16" s="39">
        <v>346.88663400000002</v>
      </c>
      <c r="J16" s="39">
        <v>307.17671799999999</v>
      </c>
      <c r="K16" s="136">
        <v>252.120127</v>
      </c>
      <c r="L16" s="42" t="s">
        <v>20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</row>
    <row r="17" spans="1:79" x14ac:dyDescent="0.2">
      <c r="A17" s="41" t="s">
        <v>21</v>
      </c>
      <c r="B17" s="39">
        <v>120.825548</v>
      </c>
      <c r="C17" s="39">
        <v>73.974207498120009</v>
      </c>
      <c r="D17" s="39">
        <v>49.613042999999998</v>
      </c>
      <c r="E17" s="39">
        <v>50.529567</v>
      </c>
      <c r="F17" s="136">
        <v>47.316161000000001</v>
      </c>
      <c r="G17" s="39">
        <v>6.4321799999999998</v>
      </c>
      <c r="H17" s="39">
        <v>15.500762717440001</v>
      </c>
      <c r="I17" s="39">
        <v>13.681739</v>
      </c>
      <c r="J17" s="39">
        <v>15.919777</v>
      </c>
      <c r="K17" s="136">
        <v>19.499476999999999</v>
      </c>
      <c r="L17" s="42" t="s">
        <v>22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</row>
    <row r="18" spans="1:79" x14ac:dyDescent="0.2">
      <c r="A18" s="41" t="s">
        <v>23</v>
      </c>
      <c r="B18" s="39">
        <v>90.254594999999995</v>
      </c>
      <c r="C18" s="39">
        <v>76.552393660920004</v>
      </c>
      <c r="D18" s="39">
        <v>86.206558000000001</v>
      </c>
      <c r="E18" s="39">
        <v>86.160677000000007</v>
      </c>
      <c r="F18" s="136">
        <v>64.912700999999998</v>
      </c>
      <c r="G18" s="39">
        <v>1.1734690000000001</v>
      </c>
      <c r="H18" s="39">
        <v>0.5942544608</v>
      </c>
      <c r="I18" s="39" t="s">
        <v>293</v>
      </c>
      <c r="J18" s="39">
        <v>0.88433499999999998</v>
      </c>
      <c r="K18" s="136">
        <v>2.5546329999999999</v>
      </c>
      <c r="L18" s="42" t="s">
        <v>24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</row>
    <row r="19" spans="1:79" x14ac:dyDescent="0.2">
      <c r="A19" s="41" t="s">
        <v>25</v>
      </c>
      <c r="B19" s="39">
        <v>4380.868031</v>
      </c>
      <c r="C19" s="39">
        <v>4022.2919013192004</v>
      </c>
      <c r="D19" s="39">
        <v>4436.7115759999997</v>
      </c>
      <c r="E19" s="39">
        <v>4044.9750119999999</v>
      </c>
      <c r="F19" s="136">
        <v>3598.2351330000001</v>
      </c>
      <c r="G19" s="39">
        <v>5476.7533569999996</v>
      </c>
      <c r="H19" s="39">
        <v>4583.5371457075198</v>
      </c>
      <c r="I19" s="39">
        <v>4502.9237510000003</v>
      </c>
      <c r="J19" s="39">
        <v>4753.370535</v>
      </c>
      <c r="K19" s="136">
        <v>4126.8774709999998</v>
      </c>
      <c r="L19" s="42" t="s">
        <v>26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</row>
    <row r="20" spans="1:79" x14ac:dyDescent="0.2">
      <c r="A20" s="41" t="s">
        <v>27</v>
      </c>
      <c r="B20" s="39">
        <v>1768.450167</v>
      </c>
      <c r="C20" s="39">
        <v>1684.3743448029002</v>
      </c>
      <c r="D20" s="39">
        <v>1739.7518030000001</v>
      </c>
      <c r="E20" s="39">
        <v>1739.9406739999999</v>
      </c>
      <c r="F20" s="136">
        <v>1479.3428100000001</v>
      </c>
      <c r="G20" s="39">
        <v>1615.5509830000001</v>
      </c>
      <c r="H20" s="39">
        <v>1398.3953727743999</v>
      </c>
      <c r="I20" s="39">
        <v>1533.389993</v>
      </c>
      <c r="J20" s="39">
        <v>1710.35869</v>
      </c>
      <c r="K20" s="136">
        <v>1476.8716690000001</v>
      </c>
      <c r="L20" s="42" t="s">
        <v>320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</row>
    <row r="21" spans="1:79" x14ac:dyDescent="0.2">
      <c r="A21" s="41" t="s">
        <v>28</v>
      </c>
      <c r="B21" s="39">
        <v>88.293839000000006</v>
      </c>
      <c r="C21" s="39">
        <v>160.59537537750003</v>
      </c>
      <c r="D21" s="39">
        <v>119.166132</v>
      </c>
      <c r="E21" s="39">
        <v>228.431185</v>
      </c>
      <c r="F21" s="136">
        <v>130.94871900000001</v>
      </c>
      <c r="G21" s="39">
        <v>16.047604</v>
      </c>
      <c r="H21" s="39">
        <v>18.758198659199998</v>
      </c>
      <c r="I21" s="39">
        <v>15.197884</v>
      </c>
      <c r="J21" s="39">
        <v>20.222863</v>
      </c>
      <c r="K21" s="136">
        <v>20.781243</v>
      </c>
      <c r="L21" s="42" t="s">
        <v>29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</row>
    <row r="22" spans="1:79" x14ac:dyDescent="0.2">
      <c r="A22" s="41" t="s">
        <v>30</v>
      </c>
      <c r="B22" s="39">
        <v>42.113326999999998</v>
      </c>
      <c r="C22" s="39">
        <v>44.692806999780004</v>
      </c>
      <c r="D22" s="39">
        <v>55.800541000000003</v>
      </c>
      <c r="E22" s="39">
        <v>56.415235000000003</v>
      </c>
      <c r="F22" s="136">
        <v>51.114829999999998</v>
      </c>
      <c r="G22" s="39">
        <v>7.4670110000000003</v>
      </c>
      <c r="H22" s="39">
        <v>7.96927203072</v>
      </c>
      <c r="I22" s="39">
        <v>8.3649070000000005</v>
      </c>
      <c r="J22" s="39">
        <v>7.3883669999999997</v>
      </c>
      <c r="K22" s="136">
        <v>4.4566080000000001</v>
      </c>
      <c r="L22" s="42" t="s">
        <v>31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</row>
    <row r="23" spans="1:79" x14ac:dyDescent="0.2">
      <c r="A23" s="41" t="s">
        <v>32</v>
      </c>
      <c r="B23" s="39">
        <v>3790.3064039999999</v>
      </c>
      <c r="C23" s="39">
        <v>3467.1841891884001</v>
      </c>
      <c r="D23" s="39">
        <v>3521.6122690000002</v>
      </c>
      <c r="E23" s="39">
        <v>3634.61463</v>
      </c>
      <c r="F23" s="136">
        <v>3013.9672350000001</v>
      </c>
      <c r="G23" s="39">
        <v>3863.8250109999999</v>
      </c>
      <c r="H23" s="39">
        <v>3211.8169360076799</v>
      </c>
      <c r="I23" s="39">
        <v>3151.2699379999999</v>
      </c>
      <c r="J23" s="39">
        <v>3204.8659189999998</v>
      </c>
      <c r="K23" s="136">
        <v>2596.5817689999999</v>
      </c>
      <c r="L23" s="42" t="s">
        <v>321</v>
      </c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</row>
    <row r="24" spans="1:79" x14ac:dyDescent="0.2">
      <c r="A24" s="41" t="s">
        <v>33</v>
      </c>
      <c r="B24" s="39">
        <v>5.2846849999999996</v>
      </c>
      <c r="C24" s="39">
        <v>6.0488691552000011</v>
      </c>
      <c r="D24" s="39">
        <v>7.034427</v>
      </c>
      <c r="E24" s="39">
        <v>7.2894949999999996</v>
      </c>
      <c r="F24" s="136">
        <v>7.929252</v>
      </c>
      <c r="G24" s="39">
        <v>0.45417299999999999</v>
      </c>
      <c r="H24" s="39">
        <v>0.44415955584</v>
      </c>
      <c r="I24" s="39">
        <v>0.24285599999999999</v>
      </c>
      <c r="J24" s="39">
        <v>0.444438</v>
      </c>
      <c r="K24" s="136">
        <v>0.211621</v>
      </c>
      <c r="L24" s="42" t="s">
        <v>34</v>
      </c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</row>
    <row r="25" spans="1:79" x14ac:dyDescent="0.2">
      <c r="A25" s="41" t="s">
        <v>35</v>
      </c>
      <c r="B25" s="39">
        <v>265.66302899999999</v>
      </c>
      <c r="C25" s="39">
        <v>351.86401118682005</v>
      </c>
      <c r="D25" s="39">
        <v>257.11095699999998</v>
      </c>
      <c r="E25" s="39">
        <v>246.15908099999999</v>
      </c>
      <c r="F25" s="136">
        <v>221.150565</v>
      </c>
      <c r="G25" s="39">
        <v>417.63645000000002</v>
      </c>
      <c r="H25" s="39">
        <v>573.12696593151998</v>
      </c>
      <c r="I25" s="39">
        <v>609.528862</v>
      </c>
      <c r="J25" s="39">
        <v>459.38894099999999</v>
      </c>
      <c r="K25" s="136">
        <v>239.24975599999999</v>
      </c>
      <c r="L25" s="42" t="s">
        <v>36</v>
      </c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</row>
    <row r="26" spans="1:79" x14ac:dyDescent="0.2">
      <c r="A26" s="41" t="s">
        <v>37</v>
      </c>
      <c r="B26" s="39">
        <v>206.127734</v>
      </c>
      <c r="C26" s="39">
        <v>155.76680912904001</v>
      </c>
      <c r="D26" s="39">
        <v>191.21885599999999</v>
      </c>
      <c r="E26" s="39">
        <v>192.09778</v>
      </c>
      <c r="F26" s="136">
        <v>158.68787800000001</v>
      </c>
      <c r="G26" s="39">
        <v>65.940844999999996</v>
      </c>
      <c r="H26" s="39">
        <v>50.89282214016</v>
      </c>
      <c r="I26" s="39">
        <v>68.676355000000001</v>
      </c>
      <c r="J26" s="39">
        <v>58.718958000000001</v>
      </c>
      <c r="K26" s="136">
        <v>71.555499999999995</v>
      </c>
      <c r="L26" s="42" t="s">
        <v>38</v>
      </c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</row>
    <row r="27" spans="1:79" x14ac:dyDescent="0.2">
      <c r="A27" s="41" t="s">
        <v>39</v>
      </c>
      <c r="B27" s="39">
        <v>1132.508094</v>
      </c>
      <c r="C27" s="39">
        <v>1117.3317156810001</v>
      </c>
      <c r="D27" s="39">
        <v>1117.794762</v>
      </c>
      <c r="E27" s="39">
        <v>1005.297288</v>
      </c>
      <c r="F27" s="136">
        <v>847.68422299999997</v>
      </c>
      <c r="G27" s="39">
        <v>767.72286799999995</v>
      </c>
      <c r="H27" s="39">
        <v>736.84540209279999</v>
      </c>
      <c r="I27" s="39">
        <v>803.24677699999995</v>
      </c>
      <c r="J27" s="39">
        <v>593.44493999999997</v>
      </c>
      <c r="K27" s="136">
        <v>699.820472</v>
      </c>
      <c r="L27" s="42" t="s">
        <v>196</v>
      </c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</row>
    <row r="28" spans="1:79" x14ac:dyDescent="0.2">
      <c r="A28" s="41" t="s">
        <v>40</v>
      </c>
      <c r="B28" s="39">
        <v>247.19446500000001</v>
      </c>
      <c r="C28" s="39">
        <v>168.16938354882001</v>
      </c>
      <c r="D28" s="39">
        <v>133.088562</v>
      </c>
      <c r="E28" s="39">
        <v>152.19268400000001</v>
      </c>
      <c r="F28" s="136">
        <v>110.70162500000001</v>
      </c>
      <c r="G28" s="39">
        <v>47.472895000000001</v>
      </c>
      <c r="H28" s="39">
        <v>29.236953025279998</v>
      </c>
      <c r="I28" s="39">
        <v>32.364773999999997</v>
      </c>
      <c r="J28" s="39">
        <v>32.029575000000001</v>
      </c>
      <c r="K28" s="136">
        <v>15.313940000000001</v>
      </c>
      <c r="L28" s="42" t="s">
        <v>41</v>
      </c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</row>
    <row r="29" spans="1:79" ht="25.5" x14ac:dyDescent="0.2">
      <c r="A29" s="203" t="s">
        <v>229</v>
      </c>
      <c r="B29" s="39">
        <v>319.774698</v>
      </c>
      <c r="C29" s="39">
        <v>322.55609624136002</v>
      </c>
      <c r="D29" s="39">
        <v>346.06502499999999</v>
      </c>
      <c r="E29" s="39">
        <v>330.97850499999998</v>
      </c>
      <c r="F29" s="136">
        <v>289.30752699999999</v>
      </c>
      <c r="G29" s="39">
        <v>499.45269300000001</v>
      </c>
      <c r="H29" s="39">
        <v>529.11370063551999</v>
      </c>
      <c r="I29" s="39">
        <v>644.719335</v>
      </c>
      <c r="J29" s="39">
        <v>711.99668399999996</v>
      </c>
      <c r="K29" s="136">
        <v>438.58449999999999</v>
      </c>
      <c r="L29" s="204" t="s">
        <v>228</v>
      </c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</row>
    <row r="30" spans="1:79" x14ac:dyDescent="0.2">
      <c r="A30" s="197" t="s">
        <v>43</v>
      </c>
      <c r="B30" s="18">
        <v>771.54811400000006</v>
      </c>
      <c r="C30" s="18">
        <v>927.13008724740007</v>
      </c>
      <c r="D30" s="18">
        <v>929.64015300000005</v>
      </c>
      <c r="E30" s="18">
        <v>840.61357599999997</v>
      </c>
      <c r="F30" s="131">
        <v>908.13615700000003</v>
      </c>
      <c r="G30" s="18">
        <v>436.84166800000003</v>
      </c>
      <c r="H30" s="18">
        <v>554.09805523072009</v>
      </c>
      <c r="I30" s="18">
        <v>366.43911100000003</v>
      </c>
      <c r="J30" s="18">
        <v>501.70703600000002</v>
      </c>
      <c r="K30" s="131">
        <v>457.99391800000001</v>
      </c>
      <c r="L30" s="198" t="s">
        <v>44</v>
      </c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</row>
    <row r="31" spans="1:79" x14ac:dyDescent="0.2">
      <c r="A31" s="41" t="s">
        <v>65</v>
      </c>
      <c r="B31" s="39">
        <v>60.839505000000003</v>
      </c>
      <c r="C31" s="39">
        <v>125.25855906546001</v>
      </c>
      <c r="D31" s="39">
        <v>247.105592</v>
      </c>
      <c r="E31" s="39">
        <v>118.31320599999999</v>
      </c>
      <c r="F31" s="136">
        <v>123.07566199999999</v>
      </c>
      <c r="G31" s="39">
        <v>14.060978</v>
      </c>
      <c r="H31" s="39">
        <v>12.253265664640001</v>
      </c>
      <c r="I31" s="39">
        <v>11.277765</v>
      </c>
      <c r="J31" s="39">
        <v>21.799257000000001</v>
      </c>
      <c r="K31" s="136">
        <v>12.784331999999999</v>
      </c>
      <c r="L31" s="42" t="s">
        <v>66</v>
      </c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</row>
    <row r="32" spans="1:79" x14ac:dyDescent="0.2">
      <c r="A32" s="41" t="s">
        <v>45</v>
      </c>
      <c r="B32" s="47">
        <v>1.6683779999999999</v>
      </c>
      <c r="C32" s="47">
        <v>4.3032015457200004</v>
      </c>
      <c r="D32" s="47">
        <v>2.1283629999999998</v>
      </c>
      <c r="E32" s="47">
        <v>1.842865</v>
      </c>
      <c r="F32" s="137">
        <v>1.4437519999999999</v>
      </c>
      <c r="G32" s="47">
        <v>4.9924600000000003</v>
      </c>
      <c r="H32" s="47">
        <v>6.1374977664000001</v>
      </c>
      <c r="I32" s="47">
        <v>2.534052</v>
      </c>
      <c r="J32" s="47">
        <v>1.4639040000000001</v>
      </c>
      <c r="K32" s="137">
        <v>1.0017389999999999</v>
      </c>
      <c r="L32" s="42" t="s">
        <v>46</v>
      </c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</row>
    <row r="33" spans="1:79" x14ac:dyDescent="0.2">
      <c r="A33" s="41" t="s">
        <v>47</v>
      </c>
      <c r="B33" s="39">
        <v>102.015064</v>
      </c>
      <c r="C33" s="39">
        <v>76.85474556150001</v>
      </c>
      <c r="D33" s="39">
        <v>67.269341999999995</v>
      </c>
      <c r="E33" s="39">
        <v>76.126365000000007</v>
      </c>
      <c r="F33" s="136">
        <v>72.647987999999998</v>
      </c>
      <c r="G33" s="39">
        <v>46.627488</v>
      </c>
      <c r="H33" s="39">
        <v>91.742407236479991</v>
      </c>
      <c r="I33" s="39">
        <v>48.132762</v>
      </c>
      <c r="J33" s="39">
        <v>77.787687000000005</v>
      </c>
      <c r="K33" s="136">
        <v>62.540609000000003</v>
      </c>
      <c r="L33" s="42" t="s">
        <v>48</v>
      </c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</row>
    <row r="34" spans="1:79" x14ac:dyDescent="0.2">
      <c r="A34" s="41" t="s">
        <v>49</v>
      </c>
      <c r="B34" s="39">
        <v>86.428151999999997</v>
      </c>
      <c r="C34" s="39">
        <v>71.107006690800006</v>
      </c>
      <c r="D34" s="39">
        <v>89.367524000000003</v>
      </c>
      <c r="E34" s="39">
        <v>109.676242</v>
      </c>
      <c r="F34" s="136">
        <v>114.79337</v>
      </c>
      <c r="G34" s="39">
        <v>17.848528000000002</v>
      </c>
      <c r="H34" s="39">
        <v>21.127279613439999</v>
      </c>
      <c r="I34" s="39">
        <v>32.166307000000003</v>
      </c>
      <c r="J34" s="39">
        <v>56.150663000000002</v>
      </c>
      <c r="K34" s="136">
        <v>48.941699999999997</v>
      </c>
      <c r="L34" s="42" t="s">
        <v>50</v>
      </c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</row>
    <row r="35" spans="1:79" x14ac:dyDescent="0.2">
      <c r="A35" s="41" t="s">
        <v>51</v>
      </c>
      <c r="B35" s="39">
        <v>80.196307000000004</v>
      </c>
      <c r="C35" s="39">
        <v>95.959479708000003</v>
      </c>
      <c r="D35" s="39">
        <v>107.891915</v>
      </c>
      <c r="E35" s="39">
        <v>117.321924</v>
      </c>
      <c r="F35" s="136">
        <v>116.768666</v>
      </c>
      <c r="G35" s="39">
        <v>85.434954000000005</v>
      </c>
      <c r="H35" s="39">
        <v>188.84168278976</v>
      </c>
      <c r="I35" s="39">
        <v>82.686021999999994</v>
      </c>
      <c r="J35" s="39">
        <v>176.442241</v>
      </c>
      <c r="K35" s="136">
        <v>168.87719000000001</v>
      </c>
      <c r="L35" s="42" t="s">
        <v>52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</row>
    <row r="36" spans="1:79" x14ac:dyDescent="0.2">
      <c r="A36" s="41" t="s">
        <v>69</v>
      </c>
      <c r="B36" s="39">
        <v>85.846987999999996</v>
      </c>
      <c r="C36" s="39">
        <v>116.13227381766001</v>
      </c>
      <c r="D36" s="39">
        <v>120.717502</v>
      </c>
      <c r="E36" s="39">
        <v>134.395781</v>
      </c>
      <c r="F36" s="136">
        <v>155.480873</v>
      </c>
      <c r="G36" s="39">
        <v>121.709948</v>
      </c>
      <c r="H36" s="39">
        <v>115.74349923136</v>
      </c>
      <c r="I36" s="39">
        <v>129.53308699999999</v>
      </c>
      <c r="J36" s="39">
        <v>107.931218</v>
      </c>
      <c r="K36" s="136">
        <v>108.435293</v>
      </c>
      <c r="L36" s="42" t="s">
        <v>70</v>
      </c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</row>
    <row r="37" spans="1:79" x14ac:dyDescent="0.2">
      <c r="A37" s="41" t="s">
        <v>53</v>
      </c>
      <c r="B37" s="39">
        <v>26.83661</v>
      </c>
      <c r="C37" s="39">
        <v>35.2312604874</v>
      </c>
      <c r="D37" s="39">
        <v>58.209198000000001</v>
      </c>
      <c r="E37" s="39">
        <v>58.618538000000001</v>
      </c>
      <c r="F37" s="136">
        <v>54.775362999999999</v>
      </c>
      <c r="G37" s="39">
        <v>93.864878000000004</v>
      </c>
      <c r="H37" s="39">
        <v>71.618314767999991</v>
      </c>
      <c r="I37" s="39">
        <v>42.816716999999997</v>
      </c>
      <c r="J37" s="39">
        <v>25.500978</v>
      </c>
      <c r="K37" s="136">
        <v>26.289645</v>
      </c>
      <c r="L37" s="42" t="s">
        <v>54</v>
      </c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</row>
    <row r="38" spans="1:79" x14ac:dyDescent="0.2">
      <c r="A38" s="41" t="s">
        <v>55</v>
      </c>
      <c r="B38" s="39">
        <v>327.71710999999999</v>
      </c>
      <c r="C38" s="39">
        <v>402.28356037086002</v>
      </c>
      <c r="D38" s="39">
        <v>236.950717</v>
      </c>
      <c r="E38" s="39">
        <v>224.31865500000001</v>
      </c>
      <c r="F38" s="136">
        <v>269.15048300000001</v>
      </c>
      <c r="G38" s="39">
        <v>52.302433999999998</v>
      </c>
      <c r="H38" s="39">
        <v>46.634108160640004</v>
      </c>
      <c r="I38" s="39">
        <v>17.292399</v>
      </c>
      <c r="J38" s="39">
        <v>34.631087999999998</v>
      </c>
      <c r="K38" s="136">
        <v>29.12341</v>
      </c>
      <c r="L38" s="48" t="s">
        <v>56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</row>
    <row r="39" spans="1:79" s="101" customFormat="1" ht="25.5" x14ac:dyDescent="0.2">
      <c r="A39" s="205" t="s">
        <v>57</v>
      </c>
      <c r="B39" s="22">
        <v>275.393462</v>
      </c>
      <c r="C39" s="22">
        <v>260.12967764742001</v>
      </c>
      <c r="D39" s="22">
        <v>225.66907599999999</v>
      </c>
      <c r="E39" s="22">
        <v>261.46811200000002</v>
      </c>
      <c r="F39" s="132">
        <v>206.181881</v>
      </c>
      <c r="G39" s="22">
        <v>231.009591</v>
      </c>
      <c r="H39" s="22">
        <v>764.94458552512003</v>
      </c>
      <c r="I39" s="22">
        <v>686.84877400000005</v>
      </c>
      <c r="J39" s="22">
        <v>281.20575300000002</v>
      </c>
      <c r="K39" s="132">
        <v>133.51977400000001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</row>
    <row r="40" spans="1:79" x14ac:dyDescent="0.2">
      <c r="A40" s="41" t="s">
        <v>59</v>
      </c>
      <c r="B40" s="39">
        <v>16.080715000000001</v>
      </c>
      <c r="C40" s="39">
        <v>28.365672474900002</v>
      </c>
      <c r="D40" s="39">
        <v>9.1684070000000002</v>
      </c>
      <c r="E40" s="39">
        <v>5.9587300000000001</v>
      </c>
      <c r="F40" s="136">
        <v>5.6728699999999996</v>
      </c>
      <c r="G40" s="39">
        <v>9.0936880000000002</v>
      </c>
      <c r="H40" s="39">
        <v>8.2155724851199992</v>
      </c>
      <c r="I40" s="39">
        <v>7.0927230000000003</v>
      </c>
      <c r="J40" s="39">
        <v>4.9949320000000004</v>
      </c>
      <c r="K40" s="136">
        <v>5.8534610000000002</v>
      </c>
      <c r="L40" s="42" t="s">
        <v>60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</row>
    <row r="41" spans="1:79" x14ac:dyDescent="0.2">
      <c r="A41" s="41" t="s">
        <v>61</v>
      </c>
      <c r="B41" s="39">
        <v>258.24381099999999</v>
      </c>
      <c r="C41" s="39">
        <v>231.03251388486001</v>
      </c>
      <c r="D41" s="39">
        <v>216.36227600000001</v>
      </c>
      <c r="E41" s="39">
        <v>255.12338299999999</v>
      </c>
      <c r="F41" s="136">
        <v>199.53505200000001</v>
      </c>
      <c r="G41" s="39">
        <v>219.190313</v>
      </c>
      <c r="H41" s="39">
        <v>748.80211357951998</v>
      </c>
      <c r="I41" s="39">
        <v>678.47280999999998</v>
      </c>
      <c r="J41" s="39">
        <v>275.10269899999997</v>
      </c>
      <c r="K41" s="136">
        <v>126.641544</v>
      </c>
      <c r="L41" s="42" t="s">
        <v>62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</row>
    <row r="42" spans="1:79" x14ac:dyDescent="0.2">
      <c r="A42" s="41" t="s">
        <v>55</v>
      </c>
      <c r="B42" s="51">
        <v>1.0689360000000001</v>
      </c>
      <c r="C42" s="51">
        <v>0.73149128766000004</v>
      </c>
      <c r="D42" s="51">
        <v>0.13839299999999999</v>
      </c>
      <c r="E42" s="39">
        <v>0.38599899999999998</v>
      </c>
      <c r="F42" s="136">
        <v>0.97395900000000002</v>
      </c>
      <c r="G42" s="39">
        <v>2.72559</v>
      </c>
      <c r="H42" s="39">
        <v>7.9268994604799996</v>
      </c>
      <c r="I42" s="39">
        <v>1.2832410000000001</v>
      </c>
      <c r="J42" s="39">
        <v>1.1081220000000001</v>
      </c>
      <c r="K42" s="136">
        <v>1.024769</v>
      </c>
      <c r="L42" s="48" t="s">
        <v>56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</row>
    <row r="43" spans="1:79" s="101" customFormat="1" ht="13.5" thickBot="1" x14ac:dyDescent="0.25">
      <c r="A43" s="52" t="s">
        <v>333</v>
      </c>
      <c r="B43" s="54">
        <v>28.859535000000001</v>
      </c>
      <c r="C43" s="54">
        <v>7.0057889460000008E-2</v>
      </c>
      <c r="D43" s="54">
        <v>79.827106000000001</v>
      </c>
      <c r="E43" s="54">
        <v>33.307063999999997</v>
      </c>
      <c r="F43" s="138">
        <v>22.914442999999999</v>
      </c>
      <c r="G43" s="54">
        <v>0.38122</v>
      </c>
      <c r="H43" s="54">
        <v>1.0753462719999998</v>
      </c>
      <c r="I43" s="54">
        <v>0.33511000000000002</v>
      </c>
      <c r="J43" s="54">
        <v>1.3685750000000001</v>
      </c>
      <c r="K43" s="138">
        <v>0.56775399999999998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</row>
    <row r="44" spans="1:79" s="101" customFormat="1" ht="20.25" customHeight="1" thickBot="1" x14ac:dyDescent="0.25">
      <c r="A44" s="206" t="s">
        <v>284</v>
      </c>
      <c r="B44" s="57">
        <v>2547.1359499999999</v>
      </c>
      <c r="C44" s="57">
        <v>2521.1773554168599</v>
      </c>
      <c r="D44" s="57">
        <v>1993.1475760000001</v>
      </c>
      <c r="E44" s="57">
        <v>2400.0367369999999</v>
      </c>
      <c r="F44" s="139">
        <v>2124.0934569999999</v>
      </c>
      <c r="G44" s="57">
        <v>461.98118699999998</v>
      </c>
      <c r="H44" s="57">
        <v>585.99990280832003</v>
      </c>
      <c r="I44" s="57">
        <v>407.35596800000002</v>
      </c>
      <c r="J44" s="57">
        <v>547.70218799999998</v>
      </c>
      <c r="K44" s="139">
        <v>487.03049099999998</v>
      </c>
      <c r="L44" s="207" t="s">
        <v>287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</row>
    <row r="45" spans="1:79" x14ac:dyDescent="0.2">
      <c r="A45" s="41" t="s">
        <v>243</v>
      </c>
      <c r="B45" s="39">
        <v>0.44348700000000002</v>
      </c>
      <c r="C45" s="39">
        <v>1.3173919331400001</v>
      </c>
      <c r="D45" s="39">
        <v>26.066528000000002</v>
      </c>
      <c r="E45" s="39">
        <v>15.777933000000001</v>
      </c>
      <c r="F45" s="136">
        <v>0.25262000000000001</v>
      </c>
      <c r="G45" s="39">
        <v>0.38874700000000001</v>
      </c>
      <c r="H45" s="39">
        <v>0.65346305024000007</v>
      </c>
      <c r="I45" s="39">
        <v>0.53393299999999999</v>
      </c>
      <c r="J45" s="39">
        <v>0.76706600000000003</v>
      </c>
      <c r="K45" s="136">
        <v>0.893289</v>
      </c>
      <c r="L45" s="42" t="s">
        <v>263</v>
      </c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</row>
    <row r="46" spans="1:79" x14ac:dyDescent="0.2">
      <c r="A46" s="41" t="s">
        <v>71</v>
      </c>
      <c r="B46" s="39">
        <v>1376.8846860000001</v>
      </c>
      <c r="C46" s="39">
        <v>1069.7294859282001</v>
      </c>
      <c r="D46" s="39">
        <v>654.989687</v>
      </c>
      <c r="E46" s="39">
        <v>1052.359543</v>
      </c>
      <c r="F46" s="136">
        <v>815.39688100000001</v>
      </c>
      <c r="G46" s="39">
        <v>19.019815999999999</v>
      </c>
      <c r="H46" s="39">
        <v>23.160335918719998</v>
      </c>
      <c r="I46" s="39">
        <v>27.678113</v>
      </c>
      <c r="J46" s="39">
        <v>23.360835999999999</v>
      </c>
      <c r="K46" s="136">
        <v>11.183557</v>
      </c>
      <c r="L46" s="42" t="s">
        <v>72</v>
      </c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</row>
    <row r="47" spans="1:79" x14ac:dyDescent="0.2">
      <c r="A47" s="41" t="s">
        <v>73</v>
      </c>
      <c r="B47" s="39">
        <v>333.23907600000001</v>
      </c>
      <c r="C47" s="39">
        <v>382.03090791192</v>
      </c>
      <c r="D47" s="39">
        <v>306.89800300000002</v>
      </c>
      <c r="E47" s="39">
        <v>428.59283399999998</v>
      </c>
      <c r="F47" s="136">
        <v>371.76942100000002</v>
      </c>
      <c r="G47" s="39">
        <v>1.0114799999999999</v>
      </c>
      <c r="H47" s="39">
        <v>1.7106382092800001</v>
      </c>
      <c r="I47" s="39">
        <v>3.064759</v>
      </c>
      <c r="J47" s="39">
        <v>2.7922370000000001</v>
      </c>
      <c r="K47" s="136">
        <v>0.66201299999999996</v>
      </c>
      <c r="L47" s="42" t="s">
        <v>74</v>
      </c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</row>
    <row r="48" spans="1:79" s="101" customFormat="1" ht="13.5" thickBot="1" x14ac:dyDescent="0.25">
      <c r="A48" s="59" t="s">
        <v>334</v>
      </c>
      <c r="B48" s="60">
        <v>65.020587000000006</v>
      </c>
      <c r="C48" s="60">
        <v>140.96948239619999</v>
      </c>
      <c r="D48" s="60">
        <v>75.553205000000005</v>
      </c>
      <c r="E48" s="60">
        <v>62.692850999999997</v>
      </c>
      <c r="F48" s="140">
        <v>28.538378000000002</v>
      </c>
      <c r="G48" s="60">
        <v>4.7194760000000002</v>
      </c>
      <c r="H48" s="60">
        <v>6.3774103993600004</v>
      </c>
      <c r="I48" s="60">
        <v>9.6400520000000007</v>
      </c>
      <c r="J48" s="60">
        <v>19.075012999999998</v>
      </c>
      <c r="K48" s="140">
        <v>16.297713999999999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</row>
    <row r="49" spans="1:79" ht="13.5" thickBot="1" x14ac:dyDescent="0.25">
      <c r="A49" s="194" t="s">
        <v>76</v>
      </c>
      <c r="B49" s="27">
        <v>1951.8497050000001</v>
      </c>
      <c r="C49" s="27">
        <v>1773.4597735417201</v>
      </c>
      <c r="D49" s="27">
        <v>1775.1020550000001</v>
      </c>
      <c r="E49" s="27">
        <v>1550.104865</v>
      </c>
      <c r="F49" s="133">
        <v>1325.742229</v>
      </c>
      <c r="G49" s="27">
        <v>431.83257400000002</v>
      </c>
      <c r="H49" s="27">
        <v>485.72159411775999</v>
      </c>
      <c r="I49" s="27">
        <v>581.92067499999996</v>
      </c>
      <c r="J49" s="27">
        <v>334.12467500000002</v>
      </c>
      <c r="K49" s="133">
        <v>430.95408700000002</v>
      </c>
      <c r="L49" s="208" t="s">
        <v>77</v>
      </c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</row>
    <row r="50" spans="1:79" s="101" customFormat="1" ht="20.25" customHeight="1" thickBot="1" x14ac:dyDescent="0.25">
      <c r="A50" s="209" t="s">
        <v>7</v>
      </c>
      <c r="B50" s="30">
        <v>991.81823999999995</v>
      </c>
      <c r="C50" s="30">
        <v>949.7580005842201</v>
      </c>
      <c r="D50" s="30">
        <v>890.33147499999995</v>
      </c>
      <c r="E50" s="30">
        <v>847.07977000000005</v>
      </c>
      <c r="F50" s="64">
        <v>780.11623299999997</v>
      </c>
      <c r="G50" s="30">
        <v>301.40283499999998</v>
      </c>
      <c r="H50" s="30">
        <v>346.60906408128</v>
      </c>
      <c r="I50" s="30">
        <v>415.52754599999997</v>
      </c>
      <c r="J50" s="30">
        <v>263.61185899999998</v>
      </c>
      <c r="K50" s="64">
        <v>378.408615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</row>
    <row r="51" spans="1:79" x14ac:dyDescent="0.2">
      <c r="A51" s="41" t="s">
        <v>78</v>
      </c>
      <c r="B51" s="39">
        <v>110.040053</v>
      </c>
      <c r="C51" s="39">
        <v>157.46069314998002</v>
      </c>
      <c r="D51" s="39">
        <v>91.979180999999997</v>
      </c>
      <c r="E51" s="39">
        <v>126.803771</v>
      </c>
      <c r="F51" s="136">
        <v>162.06722400000001</v>
      </c>
      <c r="G51" s="39">
        <v>24.821653999999999</v>
      </c>
      <c r="H51" s="39">
        <v>20.39853367552</v>
      </c>
      <c r="I51" s="39">
        <v>18.076855999999999</v>
      </c>
      <c r="J51" s="39">
        <v>20.150638000000001</v>
      </c>
      <c r="K51" s="136">
        <v>24.804483000000001</v>
      </c>
      <c r="L51" s="42" t="s">
        <v>79</v>
      </c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</row>
    <row r="52" spans="1:79" ht="13.5" thickBot="1" x14ac:dyDescent="0.25">
      <c r="A52" s="41" t="s">
        <v>80</v>
      </c>
      <c r="B52" s="39">
        <v>881.778187</v>
      </c>
      <c r="C52" s="39">
        <v>792.29730743424011</v>
      </c>
      <c r="D52" s="39">
        <v>798.35229400000003</v>
      </c>
      <c r="E52" s="39">
        <v>720.27599899999996</v>
      </c>
      <c r="F52" s="136">
        <v>618.04900899999996</v>
      </c>
      <c r="G52" s="39">
        <v>276.58118100000002</v>
      </c>
      <c r="H52" s="39">
        <v>326.21053040575998</v>
      </c>
      <c r="I52" s="39">
        <v>397.45069000000001</v>
      </c>
      <c r="J52" s="39">
        <v>243.46122099999999</v>
      </c>
      <c r="K52" s="136">
        <v>353.60413199999999</v>
      </c>
      <c r="L52" s="42" t="s">
        <v>232</v>
      </c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</row>
    <row r="53" spans="1:79" s="101" customFormat="1" ht="20.25" customHeight="1" thickBot="1" x14ac:dyDescent="0.25">
      <c r="A53" s="211" t="s">
        <v>81</v>
      </c>
      <c r="B53" s="30">
        <v>960.03146500000003</v>
      </c>
      <c r="C53" s="30">
        <v>823.70177295750011</v>
      </c>
      <c r="D53" s="30">
        <v>884.77058</v>
      </c>
      <c r="E53" s="30">
        <v>703.02509499999996</v>
      </c>
      <c r="F53" s="64">
        <v>545.62599599999999</v>
      </c>
      <c r="G53" s="30">
        <v>130.42973900000001</v>
      </c>
      <c r="H53" s="30">
        <v>139.11253003648</v>
      </c>
      <c r="I53" s="30">
        <v>166.39312899999999</v>
      </c>
      <c r="J53" s="30">
        <v>70.512816000000001</v>
      </c>
      <c r="K53" s="64">
        <v>52.545471999999997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</row>
    <row r="54" spans="1:79" ht="25.5" x14ac:dyDescent="0.2">
      <c r="A54" s="205" t="s">
        <v>83</v>
      </c>
      <c r="B54" s="67">
        <v>948.83565099999998</v>
      </c>
      <c r="C54" s="67">
        <v>781.64887638582002</v>
      </c>
      <c r="D54" s="67">
        <v>825.29090499999995</v>
      </c>
      <c r="E54" s="67">
        <v>647.913813</v>
      </c>
      <c r="F54" s="141">
        <v>512.95157400000005</v>
      </c>
      <c r="G54" s="67">
        <v>125.359646</v>
      </c>
      <c r="H54" s="67">
        <v>130.87962695808</v>
      </c>
      <c r="I54" s="67">
        <v>160.09688</v>
      </c>
      <c r="J54" s="67">
        <v>62.834708999999997</v>
      </c>
      <c r="K54" s="141">
        <v>43.644962999999997</v>
      </c>
      <c r="L54" s="87" t="s">
        <v>322</v>
      </c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</row>
    <row r="55" spans="1:79" x14ac:dyDescent="0.2">
      <c r="A55" s="41" t="s">
        <v>85</v>
      </c>
      <c r="B55" s="39">
        <v>308.34468900000002</v>
      </c>
      <c r="C55" s="39">
        <v>235.38464538030001</v>
      </c>
      <c r="D55" s="39">
        <v>258.39059500000002</v>
      </c>
      <c r="E55" s="39">
        <v>211.358554</v>
      </c>
      <c r="F55" s="136">
        <v>84.774327</v>
      </c>
      <c r="G55" s="39">
        <v>1.248359</v>
      </c>
      <c r="H55" s="39">
        <v>0.65523249792000005</v>
      </c>
      <c r="I55" s="39">
        <v>8.5967380000000002</v>
      </c>
      <c r="J55" s="39">
        <v>0.173565</v>
      </c>
      <c r="K55" s="136">
        <v>0.28709600000000002</v>
      </c>
      <c r="L55" s="42" t="s">
        <v>86</v>
      </c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</row>
    <row r="56" spans="1:79" x14ac:dyDescent="0.2">
      <c r="A56" s="41" t="s">
        <v>87</v>
      </c>
      <c r="B56" s="39">
        <v>0.13625999999999999</v>
      </c>
      <c r="C56" s="39" t="s">
        <v>293</v>
      </c>
      <c r="D56" s="39" t="s">
        <v>293</v>
      </c>
      <c r="E56" s="39" t="s">
        <v>293</v>
      </c>
      <c r="F56" s="136" t="s">
        <v>293</v>
      </c>
      <c r="G56" s="39" t="s">
        <v>293</v>
      </c>
      <c r="H56" s="39" t="s">
        <v>293</v>
      </c>
      <c r="I56" s="39" t="s">
        <v>293</v>
      </c>
      <c r="J56" s="39">
        <v>0.155672</v>
      </c>
      <c r="K56" s="136">
        <v>9.6240999999999993E-2</v>
      </c>
      <c r="L56" s="42" t="s">
        <v>88</v>
      </c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</row>
    <row r="57" spans="1:79" x14ac:dyDescent="0.2">
      <c r="A57" s="41" t="s">
        <v>89</v>
      </c>
      <c r="B57" s="39">
        <v>456.90053899999998</v>
      </c>
      <c r="C57" s="39">
        <v>379.80638600688002</v>
      </c>
      <c r="D57" s="39">
        <v>311.89101199999999</v>
      </c>
      <c r="E57" s="39">
        <v>284.26915200000002</v>
      </c>
      <c r="F57" s="136">
        <v>309.23148300000003</v>
      </c>
      <c r="G57" s="39">
        <v>113.686329</v>
      </c>
      <c r="H57" s="39">
        <v>111.37306724544</v>
      </c>
      <c r="I57" s="39">
        <v>121.817635</v>
      </c>
      <c r="J57" s="39">
        <v>35.507232999999999</v>
      </c>
      <c r="K57" s="136">
        <v>30.132626999999999</v>
      </c>
      <c r="L57" s="42" t="s">
        <v>90</v>
      </c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</row>
    <row r="58" spans="1:79" ht="15.75" customHeight="1" x14ac:dyDescent="0.2">
      <c r="A58" s="41" t="s">
        <v>91</v>
      </c>
      <c r="B58" s="39">
        <v>3.1505339999999999</v>
      </c>
      <c r="C58" s="39">
        <v>5.4747051157800009</v>
      </c>
      <c r="D58" s="39">
        <v>9.0013179999999995</v>
      </c>
      <c r="E58" s="39">
        <v>7.6081899999999996</v>
      </c>
      <c r="F58" s="136">
        <v>7.0732150000000003</v>
      </c>
      <c r="G58" s="39">
        <v>0.869676</v>
      </c>
      <c r="H58" s="39">
        <v>2.3162877337599999</v>
      </c>
      <c r="I58" s="39">
        <v>0.410273</v>
      </c>
      <c r="J58" s="39">
        <v>0.13239699999999999</v>
      </c>
      <c r="K58" s="136">
        <v>0.178676</v>
      </c>
      <c r="L58" s="233" t="s">
        <v>175</v>
      </c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  <c r="BT58" s="234"/>
      <c r="BU58" s="234"/>
      <c r="BV58" s="234"/>
      <c r="BW58" s="234"/>
      <c r="BX58" s="234"/>
      <c r="BY58" s="234"/>
      <c r="BZ58" s="234"/>
      <c r="CA58" s="234"/>
    </row>
    <row r="59" spans="1:79" x14ac:dyDescent="0.2">
      <c r="A59" s="41" t="s">
        <v>93</v>
      </c>
      <c r="B59" s="39">
        <v>10.679546</v>
      </c>
      <c r="C59" s="39">
        <v>1.9893351992400001</v>
      </c>
      <c r="D59" s="39">
        <v>4.5060409999999997</v>
      </c>
      <c r="E59" s="39">
        <v>8.7840070000000008</v>
      </c>
      <c r="F59" s="136">
        <v>14.047404</v>
      </c>
      <c r="G59" s="39">
        <v>2.0627049999999998</v>
      </c>
      <c r="H59" s="39">
        <v>0.24460788352000001</v>
      </c>
      <c r="I59" s="39">
        <v>7.5809000000000001E-2</v>
      </c>
      <c r="J59" s="39" t="s">
        <v>293</v>
      </c>
      <c r="K59" s="136">
        <v>0.12039900000000001</v>
      </c>
      <c r="L59" s="42" t="s">
        <v>323</v>
      </c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</row>
    <row r="60" spans="1:79" x14ac:dyDescent="0.2">
      <c r="A60" s="41" t="s">
        <v>95</v>
      </c>
      <c r="B60" s="39">
        <v>52.292192999999997</v>
      </c>
      <c r="C60" s="39">
        <v>54.141580325160007</v>
      </c>
      <c r="D60" s="39">
        <v>86.513052999999999</v>
      </c>
      <c r="E60" s="39">
        <v>44.880434999999999</v>
      </c>
      <c r="F60" s="136">
        <v>33.276187999999998</v>
      </c>
      <c r="G60" s="39">
        <v>2.8876309999999998</v>
      </c>
      <c r="H60" s="39">
        <v>2.9121437945599999</v>
      </c>
      <c r="I60" s="39">
        <v>9.0141690000000008</v>
      </c>
      <c r="J60" s="39">
        <v>10.952659000000001</v>
      </c>
      <c r="K60" s="136">
        <v>12.372189000000001</v>
      </c>
      <c r="L60" s="42" t="s">
        <v>96</v>
      </c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</row>
    <row r="61" spans="1:79" x14ac:dyDescent="0.2">
      <c r="A61" s="41" t="s">
        <v>55</v>
      </c>
      <c r="B61" s="51">
        <v>117.33189</v>
      </c>
      <c r="C61" s="51">
        <v>104.83319519100002</v>
      </c>
      <c r="D61" s="51">
        <v>154.98127700000001</v>
      </c>
      <c r="E61" s="51">
        <v>90.995025999999996</v>
      </c>
      <c r="F61" s="159">
        <v>64.547944000000001</v>
      </c>
      <c r="G61" s="39">
        <v>4.604946</v>
      </c>
      <c r="H61" s="39">
        <v>13.371898700160001</v>
      </c>
      <c r="I61" s="39">
        <v>20.153711999999999</v>
      </c>
      <c r="J61" s="39">
        <v>15.905282</v>
      </c>
      <c r="K61" s="136">
        <v>0.457735</v>
      </c>
      <c r="L61" s="42" t="s">
        <v>56</v>
      </c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</row>
    <row r="62" spans="1:79" ht="13.5" thickBot="1" x14ac:dyDescent="0.25">
      <c r="A62" s="86" t="s">
        <v>324</v>
      </c>
      <c r="B62" s="39">
        <v>11.195814</v>
      </c>
      <c r="C62" s="39">
        <v>42.052896571680002</v>
      </c>
      <c r="D62" s="39">
        <v>59.479675</v>
      </c>
      <c r="E62" s="39">
        <v>55.111282000000003</v>
      </c>
      <c r="F62" s="136">
        <v>32.674422</v>
      </c>
      <c r="G62" s="68">
        <v>5.070093</v>
      </c>
      <c r="H62" s="68">
        <v>8.2329030783999997</v>
      </c>
      <c r="I62" s="68">
        <v>6.2962490000000004</v>
      </c>
      <c r="J62" s="68">
        <v>7.6781069999999998</v>
      </c>
      <c r="K62" s="142">
        <v>8.9005089999999996</v>
      </c>
      <c r="L62" s="87" t="s">
        <v>98</v>
      </c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</row>
    <row r="63" spans="1:79" ht="13.5" thickBot="1" x14ac:dyDescent="0.25">
      <c r="A63" s="194" t="s">
        <v>99</v>
      </c>
      <c r="B63" s="15">
        <v>12.961648</v>
      </c>
      <c r="C63" s="15">
        <v>31.314208711320003</v>
      </c>
      <c r="D63" s="15">
        <v>13.055393</v>
      </c>
      <c r="E63" s="15">
        <v>9.8943440000000002</v>
      </c>
      <c r="F63" s="130">
        <v>13.695133999999999</v>
      </c>
      <c r="G63" s="15">
        <v>4.8659920000000003</v>
      </c>
      <c r="H63" s="15">
        <v>7.9251377004800005</v>
      </c>
      <c r="I63" s="15">
        <v>5.8304980000000004</v>
      </c>
      <c r="J63" s="15">
        <v>13.011482000000001</v>
      </c>
      <c r="K63" s="130">
        <v>8.5246040000000001</v>
      </c>
      <c r="L63" s="208" t="s">
        <v>100</v>
      </c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</row>
    <row r="64" spans="1:79" ht="20.25" customHeight="1" thickBot="1" x14ac:dyDescent="0.25">
      <c r="A64" s="209" t="s">
        <v>7</v>
      </c>
      <c r="B64" s="30">
        <v>12.184706</v>
      </c>
      <c r="C64" s="30">
        <v>31.046443015680005</v>
      </c>
      <c r="D64" s="30">
        <v>12.996017999999999</v>
      </c>
      <c r="E64" s="30">
        <v>9.8679509999999997</v>
      </c>
      <c r="F64" s="64">
        <v>13.657698</v>
      </c>
      <c r="G64" s="30">
        <v>4.3794630000000003</v>
      </c>
      <c r="H64" s="30">
        <v>6.9292615391999997</v>
      </c>
      <c r="I64" s="30">
        <v>5.2864579999999997</v>
      </c>
      <c r="J64" s="30">
        <v>9.7569870000000005</v>
      </c>
      <c r="K64" s="64">
        <v>8.1224860000000003</v>
      </c>
      <c r="L64" s="210" t="s">
        <v>101</v>
      </c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</row>
    <row r="65" spans="1:79" x14ac:dyDescent="0.2">
      <c r="A65" s="41" t="s">
        <v>102</v>
      </c>
      <c r="B65" s="39">
        <v>8.3115989999999993</v>
      </c>
      <c r="C65" s="39">
        <v>23.648336035200003</v>
      </c>
      <c r="D65" s="39">
        <v>7.6511620000000002</v>
      </c>
      <c r="E65" s="39">
        <v>5.8813490000000002</v>
      </c>
      <c r="F65" s="136">
        <v>7.0979049999999999</v>
      </c>
      <c r="G65" s="39">
        <v>4.2469479999999997</v>
      </c>
      <c r="H65" s="39">
        <v>5.1947601305599997</v>
      </c>
      <c r="I65" s="39">
        <v>4.2334680000000002</v>
      </c>
      <c r="J65" s="39">
        <v>5.7237539999999996</v>
      </c>
      <c r="K65" s="136">
        <v>7.6349159999999996</v>
      </c>
      <c r="L65" s="42" t="s">
        <v>325</v>
      </c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</row>
    <row r="66" spans="1:79" ht="13.5" thickBot="1" x14ac:dyDescent="0.25">
      <c r="A66" s="41" t="s">
        <v>104</v>
      </c>
      <c r="B66" s="39">
        <v>3.8731070000000001</v>
      </c>
      <c r="C66" s="39">
        <v>7.3981069804800006</v>
      </c>
      <c r="D66" s="39">
        <v>5.3448560000000001</v>
      </c>
      <c r="E66" s="39">
        <v>3.986602</v>
      </c>
      <c r="F66" s="136">
        <v>6.559793</v>
      </c>
      <c r="G66" s="39">
        <v>0.13251499999999999</v>
      </c>
      <c r="H66" s="39">
        <v>1.7345014086400001</v>
      </c>
      <c r="I66" s="39">
        <v>1.0529900000000001</v>
      </c>
      <c r="J66" s="39">
        <v>4.0332330000000001</v>
      </c>
      <c r="K66" s="136">
        <v>0.48757</v>
      </c>
      <c r="L66" s="42" t="s">
        <v>105</v>
      </c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</row>
    <row r="67" spans="1:79" ht="20.25" customHeight="1" thickBot="1" x14ac:dyDescent="0.25">
      <c r="A67" s="211" t="s">
        <v>81</v>
      </c>
      <c r="B67" s="30">
        <v>0.77694200000000002</v>
      </c>
      <c r="C67" s="30">
        <v>0.26776569564000002</v>
      </c>
      <c r="D67" s="30">
        <v>5.9374999999999997E-2</v>
      </c>
      <c r="E67" s="30" t="s">
        <v>293</v>
      </c>
      <c r="F67" s="64" t="s">
        <v>293</v>
      </c>
      <c r="G67" s="30">
        <v>0.48652899999999999</v>
      </c>
      <c r="H67" s="30">
        <v>0.99587616128000001</v>
      </c>
      <c r="I67" s="30">
        <v>0.54403999999999997</v>
      </c>
      <c r="J67" s="30">
        <v>3.2544949999999999</v>
      </c>
      <c r="K67" s="64">
        <v>0.40211799999999998</v>
      </c>
      <c r="L67" s="212" t="s">
        <v>106</v>
      </c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</row>
    <row r="68" spans="1:79" ht="13.5" thickBot="1" x14ac:dyDescent="0.25">
      <c r="A68" s="213" t="s">
        <v>107</v>
      </c>
      <c r="B68" s="15">
        <v>5009.7957450000004</v>
      </c>
      <c r="C68" s="15">
        <v>6215.2289168484604</v>
      </c>
      <c r="D68" s="15">
        <v>5823.6640040000002</v>
      </c>
      <c r="E68" s="15">
        <v>6089.1923489999999</v>
      </c>
      <c r="F68" s="130">
        <v>4852.6984329999996</v>
      </c>
      <c r="G68" s="15">
        <v>1961.8695110000001</v>
      </c>
      <c r="H68" s="15">
        <v>1999.7160786803199</v>
      </c>
      <c r="I68" s="15">
        <v>1989.4259830000001</v>
      </c>
      <c r="J68" s="15">
        <v>1880.14176</v>
      </c>
      <c r="K68" s="130">
        <v>1450.6817820000001</v>
      </c>
      <c r="L68" s="214" t="s">
        <v>108</v>
      </c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</row>
    <row r="69" spans="1:79" ht="20.25" customHeight="1" thickBot="1" x14ac:dyDescent="0.25">
      <c r="A69" s="209" t="s">
        <v>225</v>
      </c>
      <c r="B69" s="30">
        <v>293.49062400000003</v>
      </c>
      <c r="C69" s="30">
        <v>341.78340112200004</v>
      </c>
      <c r="D69" s="30">
        <v>293.38396499999999</v>
      </c>
      <c r="E69" s="30">
        <v>269.73562500000003</v>
      </c>
      <c r="F69" s="64">
        <v>228.54004399999999</v>
      </c>
      <c r="G69" s="30">
        <v>106.720544</v>
      </c>
      <c r="H69" s="30">
        <v>90.221578487039992</v>
      </c>
      <c r="I69" s="30">
        <v>72.924374</v>
      </c>
      <c r="J69" s="30">
        <v>42.779060000000001</v>
      </c>
      <c r="K69" s="64">
        <v>26.496493999999998</v>
      </c>
      <c r="L69" s="212" t="s">
        <v>208</v>
      </c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</row>
    <row r="70" spans="1:79" ht="13.5" thickBot="1" x14ac:dyDescent="0.25">
      <c r="A70" s="215" t="s">
        <v>111</v>
      </c>
      <c r="B70" s="75">
        <v>4716.3051210000003</v>
      </c>
      <c r="C70" s="75">
        <v>5873.4455157264601</v>
      </c>
      <c r="D70" s="75">
        <v>5530.2800390000002</v>
      </c>
      <c r="E70" s="75">
        <v>5819.4567239999997</v>
      </c>
      <c r="F70" s="143">
        <v>4624.1583890000002</v>
      </c>
      <c r="G70" s="75">
        <v>1855.1489670000001</v>
      </c>
      <c r="H70" s="75">
        <v>1909.4945001932799</v>
      </c>
      <c r="I70" s="75">
        <v>1916.5016089999999</v>
      </c>
      <c r="J70" s="75">
        <v>1837.3626999999999</v>
      </c>
      <c r="K70" s="143">
        <v>1424.1852879999999</v>
      </c>
      <c r="L70" s="216" t="s">
        <v>106</v>
      </c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4"/>
      <c r="BW70" s="234"/>
      <c r="BX70" s="234"/>
      <c r="BY70" s="234"/>
      <c r="BZ70" s="234"/>
      <c r="CA70" s="234"/>
    </row>
    <row r="71" spans="1:79" ht="13.5" thickBot="1" x14ac:dyDescent="0.25">
      <c r="A71" s="194" t="s">
        <v>112</v>
      </c>
      <c r="B71" s="77">
        <v>777.99760900000001</v>
      </c>
      <c r="C71" s="77">
        <v>1163.8504129474802</v>
      </c>
      <c r="D71" s="77">
        <v>1233.703829</v>
      </c>
      <c r="E71" s="77">
        <v>930.79386499999998</v>
      </c>
      <c r="F71" s="145">
        <v>771.80364799999995</v>
      </c>
      <c r="G71" s="77">
        <v>1324.839964</v>
      </c>
      <c r="H71" s="77">
        <v>1334.1289568006398</v>
      </c>
      <c r="I71" s="77">
        <v>1339.0237070000001</v>
      </c>
      <c r="J71" s="77">
        <v>1183.1817530000001</v>
      </c>
      <c r="K71" s="145">
        <v>983.02185399999996</v>
      </c>
      <c r="L71" s="208" t="s">
        <v>302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  <c r="CA71" s="234"/>
    </row>
    <row r="72" spans="1:79" s="101" customFormat="1" ht="25.5" x14ac:dyDescent="0.2">
      <c r="A72" s="78" t="s">
        <v>114</v>
      </c>
      <c r="B72" s="79">
        <v>859.51833899999997</v>
      </c>
      <c r="C72" s="79">
        <v>778.27836335094014</v>
      </c>
      <c r="D72" s="79">
        <v>825.07495100000006</v>
      </c>
      <c r="E72" s="79">
        <v>930.81608400000005</v>
      </c>
      <c r="F72" s="147">
        <v>792.40932999999995</v>
      </c>
      <c r="G72" s="79">
        <v>169.43141700000001</v>
      </c>
      <c r="H72" s="79">
        <v>134.05975623039998</v>
      </c>
      <c r="I72" s="79">
        <v>224.42474899999999</v>
      </c>
      <c r="J72" s="79">
        <v>172.974377</v>
      </c>
      <c r="K72" s="147">
        <v>106.65882499999999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</row>
    <row r="73" spans="1:79" x14ac:dyDescent="0.2">
      <c r="A73" s="41" t="s">
        <v>116</v>
      </c>
      <c r="B73" s="47">
        <v>9.3467520000000004</v>
      </c>
      <c r="C73" s="47">
        <v>6.9372702415800003</v>
      </c>
      <c r="D73" s="47">
        <v>4.0976699999999999</v>
      </c>
      <c r="E73" s="47">
        <v>3.9404080000000001</v>
      </c>
      <c r="F73" s="137">
        <v>4.8207579999999997</v>
      </c>
      <c r="G73" s="47">
        <v>4.9451429999999998</v>
      </c>
      <c r="H73" s="47">
        <v>5.5238601017600004</v>
      </c>
      <c r="I73" s="47">
        <v>0.94341799999999998</v>
      </c>
      <c r="J73" s="47">
        <v>12.580257</v>
      </c>
      <c r="K73" s="137">
        <v>1.265895</v>
      </c>
      <c r="L73" s="42" t="s">
        <v>233</v>
      </c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234"/>
      <c r="CA73" s="234"/>
    </row>
    <row r="74" spans="1:79" ht="13.5" thickBot="1" x14ac:dyDescent="0.25">
      <c r="A74" s="81" t="s">
        <v>118</v>
      </c>
      <c r="B74" s="82">
        <v>850.17158700000005</v>
      </c>
      <c r="C74" s="82">
        <v>771.34109310936014</v>
      </c>
      <c r="D74" s="82">
        <v>820.97728099999995</v>
      </c>
      <c r="E74" s="82">
        <v>926.875676</v>
      </c>
      <c r="F74" s="149">
        <v>787.588572</v>
      </c>
      <c r="G74" s="82">
        <v>164.48627400000001</v>
      </c>
      <c r="H74" s="82">
        <v>128.53589612863999</v>
      </c>
      <c r="I74" s="82">
        <v>223.48133100000001</v>
      </c>
      <c r="J74" s="82">
        <v>160.39411999999999</v>
      </c>
      <c r="K74" s="149">
        <v>105.39293000000001</v>
      </c>
      <c r="L74" s="83" t="s">
        <v>119</v>
      </c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</row>
    <row r="75" spans="1:79" s="236" customFormat="1" ht="25.5" x14ac:dyDescent="0.2">
      <c r="A75" s="78" t="s">
        <v>120</v>
      </c>
      <c r="B75" s="19">
        <v>391.09300200000001</v>
      </c>
      <c r="C75" s="19">
        <v>456.94229918634005</v>
      </c>
      <c r="D75" s="19">
        <v>397.84135800000001</v>
      </c>
      <c r="E75" s="19">
        <v>488.44548700000001</v>
      </c>
      <c r="F75" s="150">
        <v>414.00113800000003</v>
      </c>
      <c r="G75" s="19">
        <v>26.625699000000001</v>
      </c>
      <c r="H75" s="19">
        <v>37.94934567424</v>
      </c>
      <c r="I75" s="19">
        <v>41.135778000000002</v>
      </c>
      <c r="J75" s="19">
        <v>46.287199000000001</v>
      </c>
      <c r="K75" s="150">
        <v>53.870216999999997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</row>
    <row r="76" spans="1:79" x14ac:dyDescent="0.2">
      <c r="A76" s="41" t="s">
        <v>122</v>
      </c>
      <c r="B76" s="47">
        <v>97.259</v>
      </c>
      <c r="C76" s="47">
        <v>115.51063706028</v>
      </c>
      <c r="D76" s="47">
        <v>96.976867999999996</v>
      </c>
      <c r="E76" s="47">
        <v>98.486520999999996</v>
      </c>
      <c r="F76" s="137">
        <v>65.825985000000003</v>
      </c>
      <c r="G76" s="47">
        <v>8.9284330000000001</v>
      </c>
      <c r="H76" s="47">
        <v>12.79312146112</v>
      </c>
      <c r="I76" s="47">
        <v>16.611124</v>
      </c>
      <c r="J76" s="47">
        <v>14.174711</v>
      </c>
      <c r="K76" s="137">
        <v>13.727721000000001</v>
      </c>
      <c r="L76" s="42" t="s">
        <v>123</v>
      </c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34"/>
      <c r="CA76" s="234"/>
    </row>
    <row r="77" spans="1:79" x14ac:dyDescent="0.2">
      <c r="A77" s="41" t="s">
        <v>124</v>
      </c>
      <c r="B77" s="47">
        <v>94.764522999999997</v>
      </c>
      <c r="C77" s="47">
        <v>73.739355648300005</v>
      </c>
      <c r="D77" s="47">
        <v>80.696789999999993</v>
      </c>
      <c r="E77" s="47">
        <v>74.256545000000003</v>
      </c>
      <c r="F77" s="137">
        <v>60.777419000000002</v>
      </c>
      <c r="G77" s="47">
        <v>12.824337999999999</v>
      </c>
      <c r="H77" s="47">
        <v>17.741513229439999</v>
      </c>
      <c r="I77" s="47">
        <v>16.658382</v>
      </c>
      <c r="J77" s="47">
        <v>19.433005999999999</v>
      </c>
      <c r="K77" s="137">
        <v>17.365839000000001</v>
      </c>
      <c r="L77" s="42" t="s">
        <v>125</v>
      </c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</row>
    <row r="78" spans="1:79" x14ac:dyDescent="0.2">
      <c r="A78" s="41" t="s">
        <v>126</v>
      </c>
      <c r="B78" s="47">
        <v>7.7147670000000002</v>
      </c>
      <c r="C78" s="47">
        <v>22.322230163460002</v>
      </c>
      <c r="D78" s="47">
        <v>14.395141000000001</v>
      </c>
      <c r="E78" s="47">
        <v>12.826762</v>
      </c>
      <c r="F78" s="137">
        <v>13.163656</v>
      </c>
      <c r="G78" s="47">
        <v>0.15850500000000001</v>
      </c>
      <c r="H78" s="47">
        <v>0.15591319743999998</v>
      </c>
      <c r="I78" s="47">
        <v>0.55402600000000002</v>
      </c>
      <c r="J78" s="47">
        <v>6.7275000000000001E-2</v>
      </c>
      <c r="K78" s="137">
        <v>8.8621000000000005E-2</v>
      </c>
      <c r="L78" s="42" t="s">
        <v>127</v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234"/>
      <c r="CA78" s="234"/>
    </row>
    <row r="79" spans="1:79" x14ac:dyDescent="0.2">
      <c r="A79" s="41" t="s">
        <v>128</v>
      </c>
      <c r="B79" s="47">
        <v>20.913734999999999</v>
      </c>
      <c r="C79" s="47">
        <v>21.271160139660001</v>
      </c>
      <c r="D79" s="47">
        <v>20.516746000000001</v>
      </c>
      <c r="E79" s="47">
        <v>26.927333000000001</v>
      </c>
      <c r="F79" s="137">
        <v>24.645157999999999</v>
      </c>
      <c r="G79" s="47">
        <v>3.5013529999999999</v>
      </c>
      <c r="H79" s="47">
        <v>2.8734939833599999</v>
      </c>
      <c r="I79" s="47">
        <v>4.6981359999999999</v>
      </c>
      <c r="J79" s="47">
        <v>5.5010000000000003</v>
      </c>
      <c r="K79" s="137">
        <v>18.869993000000001</v>
      </c>
      <c r="L79" s="42" t="s">
        <v>129</v>
      </c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</row>
    <row r="80" spans="1:79" x14ac:dyDescent="0.2">
      <c r="A80" s="41" t="s">
        <v>130</v>
      </c>
      <c r="B80" s="47">
        <v>150.08828700000001</v>
      </c>
      <c r="C80" s="47">
        <v>173.89816688196001</v>
      </c>
      <c r="D80" s="47">
        <v>143.571281</v>
      </c>
      <c r="E80" s="47">
        <v>179.29829699999999</v>
      </c>
      <c r="F80" s="137">
        <v>152.53046399999999</v>
      </c>
      <c r="G80" s="47">
        <v>1.0274970000000001</v>
      </c>
      <c r="H80" s="47">
        <v>4.1198776819200003</v>
      </c>
      <c r="I80" s="47">
        <v>1.3813839999999999</v>
      </c>
      <c r="J80" s="47">
        <v>5.7613529999999997</v>
      </c>
      <c r="K80" s="137">
        <v>2.0888239999999998</v>
      </c>
      <c r="L80" s="42" t="s">
        <v>131</v>
      </c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234"/>
      <c r="CA80" s="234"/>
    </row>
    <row r="81" spans="1:79" x14ac:dyDescent="0.2">
      <c r="A81" s="41" t="s">
        <v>55</v>
      </c>
      <c r="B81" s="47">
        <v>20.352689999999999</v>
      </c>
      <c r="C81" s="47">
        <v>50.200749292680001</v>
      </c>
      <c r="D81" s="47">
        <v>41.684531999999997</v>
      </c>
      <c r="E81" s="47">
        <v>96.650029000000004</v>
      </c>
      <c r="F81" s="137">
        <v>97.058456000000007</v>
      </c>
      <c r="G81" s="47">
        <v>0.18557299999999999</v>
      </c>
      <c r="H81" s="47">
        <v>0.26542612095999996</v>
      </c>
      <c r="I81" s="47">
        <v>1.232726</v>
      </c>
      <c r="J81" s="47">
        <v>1.3498540000000001</v>
      </c>
      <c r="K81" s="137">
        <v>1.7292190000000001</v>
      </c>
      <c r="L81" s="42" t="s">
        <v>56</v>
      </c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</row>
    <row r="82" spans="1:79" s="236" customFormat="1" x14ac:dyDescent="0.2">
      <c r="A82" s="86" t="s">
        <v>132</v>
      </c>
      <c r="B82" s="22">
        <v>2687.696171</v>
      </c>
      <c r="C82" s="22">
        <v>3474.3744402417001</v>
      </c>
      <c r="D82" s="22">
        <v>3073.659901</v>
      </c>
      <c r="E82" s="22">
        <v>3469.401288</v>
      </c>
      <c r="F82" s="132">
        <v>2645.9442730000001</v>
      </c>
      <c r="G82" s="22">
        <v>334.25188700000001</v>
      </c>
      <c r="H82" s="22">
        <v>403.35644148799997</v>
      </c>
      <c r="I82" s="22">
        <v>311.91737499999999</v>
      </c>
      <c r="J82" s="22">
        <v>434.91937100000001</v>
      </c>
      <c r="K82" s="132">
        <v>280.63439199999999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</row>
    <row r="83" spans="1:79" x14ac:dyDescent="0.2">
      <c r="A83" s="41" t="s">
        <v>134</v>
      </c>
      <c r="B83" s="47" t="s">
        <v>293</v>
      </c>
      <c r="C83" s="47">
        <v>7.1040688560000009E-2</v>
      </c>
      <c r="D83" s="47" t="s">
        <v>293</v>
      </c>
      <c r="E83" s="47">
        <v>9.3909999999999993E-2</v>
      </c>
      <c r="F83" s="137" t="s">
        <v>293</v>
      </c>
      <c r="G83" s="47" t="s">
        <v>293</v>
      </c>
      <c r="H83" s="47" t="s">
        <v>293</v>
      </c>
      <c r="I83" s="47">
        <v>6.3852000000000006E-2</v>
      </c>
      <c r="J83" s="47">
        <v>6.1483000000000003E-2</v>
      </c>
      <c r="K83" s="137" t="s">
        <v>293</v>
      </c>
      <c r="L83" s="42" t="s">
        <v>135</v>
      </c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</row>
    <row r="84" spans="1:79" x14ac:dyDescent="0.2">
      <c r="A84" s="41" t="s">
        <v>136</v>
      </c>
      <c r="B84" s="39">
        <v>6.0465010000000001</v>
      </c>
      <c r="C84" s="39">
        <v>9.412052493600001</v>
      </c>
      <c r="D84" s="39">
        <v>10.051780000000001</v>
      </c>
      <c r="E84" s="39">
        <v>12.251678999999999</v>
      </c>
      <c r="F84" s="136">
        <v>9.9030729999999991</v>
      </c>
      <c r="G84" s="39">
        <v>108.98006599999999</v>
      </c>
      <c r="H84" s="39">
        <v>92.989359182720008</v>
      </c>
      <c r="I84" s="39">
        <v>136.46536399999999</v>
      </c>
      <c r="J84" s="39">
        <v>175.360826</v>
      </c>
      <c r="K84" s="136">
        <v>111.73344400000001</v>
      </c>
      <c r="L84" s="42" t="s">
        <v>137</v>
      </c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</row>
    <row r="85" spans="1:79" x14ac:dyDescent="0.2">
      <c r="A85" s="41" t="s">
        <v>138</v>
      </c>
      <c r="B85" s="39">
        <v>1456.126377</v>
      </c>
      <c r="C85" s="39">
        <v>1685.84524099182</v>
      </c>
      <c r="D85" s="39">
        <v>1533.1976380000001</v>
      </c>
      <c r="E85" s="39">
        <v>1782.594327</v>
      </c>
      <c r="F85" s="136">
        <v>1692.0942680000001</v>
      </c>
      <c r="G85" s="39">
        <v>41.193798000000001</v>
      </c>
      <c r="H85" s="39">
        <v>84.215580408959994</v>
      </c>
      <c r="I85" s="39">
        <v>41.392057999999999</v>
      </c>
      <c r="J85" s="39">
        <v>61.726581000000003</v>
      </c>
      <c r="K85" s="136">
        <v>28.305152</v>
      </c>
      <c r="L85" s="42" t="s">
        <v>139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</row>
    <row r="86" spans="1:79" x14ac:dyDescent="0.2">
      <c r="A86" s="41" t="s">
        <v>140</v>
      </c>
      <c r="B86" s="39">
        <v>41.180734999999999</v>
      </c>
      <c r="C86" s="39">
        <v>33.32920873266</v>
      </c>
      <c r="D86" s="39">
        <v>25.429818000000001</v>
      </c>
      <c r="E86" s="39">
        <v>30.220389000000001</v>
      </c>
      <c r="F86" s="136">
        <v>24.225335999999999</v>
      </c>
      <c r="G86" s="39">
        <v>15.767035999999999</v>
      </c>
      <c r="H86" s="39">
        <v>13.81004136512</v>
      </c>
      <c r="I86" s="39">
        <v>27.086711999999999</v>
      </c>
      <c r="J86" s="39">
        <v>29.006981</v>
      </c>
      <c r="K86" s="136">
        <v>22.397549999999999</v>
      </c>
      <c r="L86" s="42" t="s">
        <v>141</v>
      </c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4"/>
      <c r="BT86" s="234"/>
      <c r="BU86" s="234"/>
      <c r="BV86" s="234"/>
      <c r="BW86" s="234"/>
      <c r="BX86" s="234"/>
      <c r="BY86" s="234"/>
      <c r="BZ86" s="234"/>
      <c r="CA86" s="234"/>
    </row>
    <row r="87" spans="1:79" x14ac:dyDescent="0.2">
      <c r="A87" s="41" t="s">
        <v>142</v>
      </c>
      <c r="B87" s="39">
        <v>350.87766399999998</v>
      </c>
      <c r="C87" s="39">
        <v>380.25235462806006</v>
      </c>
      <c r="D87" s="39">
        <v>313.01813900000002</v>
      </c>
      <c r="E87" s="39">
        <v>290.29897299999999</v>
      </c>
      <c r="F87" s="136">
        <v>244.278649</v>
      </c>
      <c r="G87" s="39">
        <v>133.982921</v>
      </c>
      <c r="H87" s="39">
        <v>181.95655237759999</v>
      </c>
      <c r="I87" s="39">
        <v>85.763688000000002</v>
      </c>
      <c r="J87" s="39">
        <v>149.44846699999999</v>
      </c>
      <c r="K87" s="136">
        <v>102.71222</v>
      </c>
      <c r="L87" s="42" t="s">
        <v>143</v>
      </c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</row>
    <row r="88" spans="1:79" x14ac:dyDescent="0.2">
      <c r="A88" s="41" t="s">
        <v>144</v>
      </c>
      <c r="B88" s="39">
        <v>1.176042</v>
      </c>
      <c r="C88" s="39">
        <v>1.8128981107800002</v>
      </c>
      <c r="D88" s="39">
        <v>1.267611</v>
      </c>
      <c r="E88" s="39">
        <v>2.0368789999999999</v>
      </c>
      <c r="F88" s="136">
        <v>0.92078599999999999</v>
      </c>
      <c r="G88" s="39" t="s">
        <v>293</v>
      </c>
      <c r="H88" s="39">
        <v>8.1165884800000004E-2</v>
      </c>
      <c r="I88" s="39" t="s">
        <v>293</v>
      </c>
      <c r="J88" s="39">
        <v>0.234929</v>
      </c>
      <c r="K88" s="136">
        <v>0.155278</v>
      </c>
      <c r="L88" s="42" t="s">
        <v>209</v>
      </c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</row>
    <row r="89" spans="1:79" x14ac:dyDescent="0.2">
      <c r="A89" s="41" t="s">
        <v>146</v>
      </c>
      <c r="B89" s="39">
        <v>241.76951</v>
      </c>
      <c r="C89" s="39">
        <v>507.69559413953999</v>
      </c>
      <c r="D89" s="39">
        <v>216.24864299999999</v>
      </c>
      <c r="E89" s="39">
        <v>270.437319</v>
      </c>
      <c r="F89" s="136">
        <v>188.772279</v>
      </c>
      <c r="G89" s="39">
        <v>8.5301200000000001</v>
      </c>
      <c r="H89" s="39">
        <v>10.14343185856</v>
      </c>
      <c r="I89" s="39">
        <v>8.2721199999999993</v>
      </c>
      <c r="J89" s="39">
        <v>5.8580480000000001</v>
      </c>
      <c r="K89" s="136">
        <v>4.8126049999999996</v>
      </c>
      <c r="L89" s="42" t="s">
        <v>147</v>
      </c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  <c r="BT89" s="234"/>
      <c r="BU89" s="234"/>
      <c r="BV89" s="234"/>
      <c r="BW89" s="234"/>
      <c r="BX89" s="234"/>
      <c r="BY89" s="234"/>
      <c r="BZ89" s="234"/>
      <c r="CA89" s="234"/>
    </row>
    <row r="90" spans="1:79" x14ac:dyDescent="0.2">
      <c r="A90" s="41" t="s">
        <v>148</v>
      </c>
      <c r="B90" s="39">
        <v>37.064605</v>
      </c>
      <c r="C90" s="39">
        <v>29.717678784420002</v>
      </c>
      <c r="D90" s="39">
        <v>34.509974999999997</v>
      </c>
      <c r="E90" s="39">
        <v>38.959983999999999</v>
      </c>
      <c r="F90" s="136">
        <v>26.237473999999999</v>
      </c>
      <c r="G90" s="39">
        <v>19.795002</v>
      </c>
      <c r="H90" s="39">
        <v>9.1050204044799994</v>
      </c>
      <c r="I90" s="39">
        <v>10.034594</v>
      </c>
      <c r="J90" s="39">
        <v>10.324472999999999</v>
      </c>
      <c r="K90" s="136">
        <v>7.4056129999999998</v>
      </c>
      <c r="L90" s="42" t="s">
        <v>149</v>
      </c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  <c r="BT90" s="234"/>
      <c r="BU90" s="234"/>
      <c r="BV90" s="234"/>
      <c r="BW90" s="234"/>
      <c r="BX90" s="234"/>
      <c r="BY90" s="234"/>
      <c r="BZ90" s="234"/>
      <c r="CA90" s="234"/>
    </row>
    <row r="91" spans="1:79" x14ac:dyDescent="0.2">
      <c r="A91" s="41" t="s">
        <v>150</v>
      </c>
      <c r="B91" s="39">
        <v>1.208766</v>
      </c>
      <c r="C91" s="39">
        <v>2.0220390397800001</v>
      </c>
      <c r="D91" s="39">
        <v>1.0936060000000001</v>
      </c>
      <c r="E91" s="39">
        <v>1.5627390000000001</v>
      </c>
      <c r="F91" s="136">
        <v>0.93673700000000004</v>
      </c>
      <c r="G91" s="39" t="s">
        <v>293</v>
      </c>
      <c r="H91" s="39" t="s">
        <v>293</v>
      </c>
      <c r="I91" s="39" t="s">
        <v>293</v>
      </c>
      <c r="J91" s="39">
        <v>6.7618999999999999E-2</v>
      </c>
      <c r="K91" s="136">
        <v>0.174813</v>
      </c>
      <c r="L91" s="42" t="s">
        <v>151</v>
      </c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  <c r="BT91" s="234"/>
      <c r="BU91" s="234"/>
      <c r="BV91" s="234"/>
      <c r="BW91" s="234"/>
      <c r="BX91" s="234"/>
      <c r="BY91" s="234"/>
      <c r="BZ91" s="234"/>
      <c r="CA91" s="234"/>
    </row>
    <row r="92" spans="1:79" s="237" customFormat="1" ht="13.5" thickBot="1" x14ac:dyDescent="0.25">
      <c r="A92" s="41" t="s">
        <v>55</v>
      </c>
      <c r="B92" s="88">
        <v>552.21284000000003</v>
      </c>
      <c r="C92" s="88">
        <v>824.21633263247998</v>
      </c>
      <c r="D92" s="88">
        <v>938.83853399999998</v>
      </c>
      <c r="E92" s="39">
        <v>1040.9450890000001</v>
      </c>
      <c r="F92" s="136">
        <v>458.562029</v>
      </c>
      <c r="G92" s="39">
        <v>5.9666819999999996</v>
      </c>
      <c r="H92" s="39">
        <v>11.026245310079998</v>
      </c>
      <c r="I92" s="39">
        <v>2.7978000000000001</v>
      </c>
      <c r="J92" s="39">
        <v>2.8299639999999999</v>
      </c>
      <c r="K92" s="136">
        <v>2.9377170000000001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</row>
    <row r="93" spans="1:79" ht="13.5" thickBot="1" x14ac:dyDescent="0.25">
      <c r="A93" s="194" t="s">
        <v>152</v>
      </c>
      <c r="B93" s="15">
        <v>707.95321000000001</v>
      </c>
      <c r="C93" s="15">
        <v>1061.4871487584801</v>
      </c>
      <c r="D93" s="15">
        <v>1256.6655000000001</v>
      </c>
      <c r="E93" s="15">
        <v>1714.593443</v>
      </c>
      <c r="F93" s="130">
        <v>895.68362500000001</v>
      </c>
      <c r="G93" s="15">
        <v>898.21229400000004</v>
      </c>
      <c r="H93" s="15">
        <v>879.39018463295997</v>
      </c>
      <c r="I93" s="15">
        <v>879.83115199999997</v>
      </c>
      <c r="J93" s="15">
        <v>1005.20839</v>
      </c>
      <c r="K93" s="130">
        <v>892.91028100000005</v>
      </c>
      <c r="L93" s="208" t="s">
        <v>153</v>
      </c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  <c r="CA93" s="234"/>
    </row>
    <row r="94" spans="1:79" s="101" customFormat="1" ht="20.25" customHeight="1" thickBot="1" x14ac:dyDescent="0.25">
      <c r="A94" s="211" t="s">
        <v>154</v>
      </c>
      <c r="B94" s="30">
        <v>10.632046000000001</v>
      </c>
      <c r="C94" s="30">
        <v>24.4204383744</v>
      </c>
      <c r="D94" s="30">
        <v>11.941677</v>
      </c>
      <c r="E94" s="30">
        <v>28.419848999999999</v>
      </c>
      <c r="F94" s="64">
        <v>13.019551999999999</v>
      </c>
      <c r="G94" s="30">
        <v>10.467942000000001</v>
      </c>
      <c r="H94" s="30">
        <v>8.9703726111999984</v>
      </c>
      <c r="I94" s="30">
        <v>9.7290510000000001</v>
      </c>
      <c r="J94" s="30">
        <v>9.4720569999999995</v>
      </c>
      <c r="K94" s="64">
        <v>8.8880929999999996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</row>
    <row r="95" spans="1:79" s="101" customFormat="1" ht="20.25" customHeight="1" thickBot="1" x14ac:dyDescent="0.25">
      <c r="A95" s="219" t="s">
        <v>81</v>
      </c>
      <c r="B95" s="30">
        <v>697.32116399999995</v>
      </c>
      <c r="C95" s="30">
        <v>1037.0667103840801</v>
      </c>
      <c r="D95" s="30">
        <v>1244.723823</v>
      </c>
      <c r="E95" s="30">
        <v>1686.1735940000001</v>
      </c>
      <c r="F95" s="64">
        <v>882.66407300000003</v>
      </c>
      <c r="G95" s="30">
        <v>887.74435200000005</v>
      </c>
      <c r="H95" s="30">
        <v>870.41981202175998</v>
      </c>
      <c r="I95" s="30">
        <v>870.10210099999995</v>
      </c>
      <c r="J95" s="57">
        <v>995.73633299999995</v>
      </c>
      <c r="K95" s="139">
        <v>884.02218800000003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</row>
    <row r="96" spans="1:79" s="101" customFormat="1" ht="15.75" x14ac:dyDescent="0.2">
      <c r="A96" s="220" t="s">
        <v>285</v>
      </c>
      <c r="B96" s="19">
        <v>637.275353</v>
      </c>
      <c r="C96" s="19">
        <v>982.86052014180007</v>
      </c>
      <c r="D96" s="19">
        <v>1185.2663070000001</v>
      </c>
      <c r="E96" s="19">
        <v>1572.563073</v>
      </c>
      <c r="F96" s="150">
        <v>803.27072599999997</v>
      </c>
      <c r="G96" s="19">
        <v>467.38484699999998</v>
      </c>
      <c r="H96" s="19">
        <v>486.42337103359995</v>
      </c>
      <c r="I96" s="19">
        <v>489.00277699999998</v>
      </c>
      <c r="J96" s="19">
        <v>619.77423899999997</v>
      </c>
      <c r="K96" s="150">
        <v>558.92847300000005</v>
      </c>
      <c r="L96" s="217" t="s">
        <v>286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</row>
    <row r="97" spans="1:79" s="252" customFormat="1" ht="12.75" customHeight="1" x14ac:dyDescent="0.2">
      <c r="A97" s="41" t="s">
        <v>156</v>
      </c>
      <c r="B97" s="47">
        <v>637.25363900000002</v>
      </c>
      <c r="C97" s="47">
        <v>982.77900351912012</v>
      </c>
      <c r="D97" s="47">
        <v>1185.237664</v>
      </c>
      <c r="E97" s="47">
        <v>1572.488711</v>
      </c>
      <c r="F97" s="137">
        <v>801.32353999999998</v>
      </c>
      <c r="G97" s="47">
        <v>466.570313</v>
      </c>
      <c r="H97" s="47">
        <v>484.95417786816</v>
      </c>
      <c r="I97" s="47">
        <v>486.44100500000002</v>
      </c>
      <c r="J97" s="47">
        <v>619.01933499999996</v>
      </c>
      <c r="K97" s="137">
        <v>558.16198499999996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</row>
    <row r="98" spans="1:79" x14ac:dyDescent="0.2">
      <c r="A98" s="41" t="s">
        <v>244</v>
      </c>
      <c r="B98" s="39" t="s">
        <v>293</v>
      </c>
      <c r="C98" s="39">
        <v>5.5750639500000004E-2</v>
      </c>
      <c r="D98" s="39" t="s">
        <v>293</v>
      </c>
      <c r="E98" s="39" t="s">
        <v>293</v>
      </c>
      <c r="F98" s="136" t="s">
        <v>293</v>
      </c>
      <c r="G98" s="39">
        <v>0.68400899999999998</v>
      </c>
      <c r="H98" s="39">
        <v>0.54158552447999997</v>
      </c>
      <c r="I98" s="39">
        <v>2.4785620000000002</v>
      </c>
      <c r="J98" s="39">
        <v>0.55569100000000005</v>
      </c>
      <c r="K98" s="136">
        <v>0.28739399999999998</v>
      </c>
      <c r="L98" s="42" t="s">
        <v>246</v>
      </c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234"/>
      <c r="BZ98" s="234"/>
      <c r="CA98" s="234"/>
    </row>
    <row r="99" spans="1:79" x14ac:dyDescent="0.2">
      <c r="A99" s="41" t="s">
        <v>245</v>
      </c>
      <c r="B99" s="39" t="s">
        <v>293</v>
      </c>
      <c r="C99" s="39" t="s">
        <v>293</v>
      </c>
      <c r="D99" s="39" t="s">
        <v>293</v>
      </c>
      <c r="E99" s="39" t="s">
        <v>293</v>
      </c>
      <c r="F99" s="136">
        <v>1.838768</v>
      </c>
      <c r="G99" s="39" t="s">
        <v>293</v>
      </c>
      <c r="H99" s="39" t="s">
        <v>293</v>
      </c>
      <c r="I99" s="39" t="s">
        <v>293</v>
      </c>
      <c r="J99" s="39" t="s">
        <v>293</v>
      </c>
      <c r="K99" s="136">
        <v>5.7239999999999999E-2</v>
      </c>
      <c r="L99" s="42" t="s">
        <v>247</v>
      </c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  <c r="BT99" s="234"/>
      <c r="BU99" s="234"/>
      <c r="BV99" s="234"/>
      <c r="BW99" s="234"/>
      <c r="BX99" s="234"/>
      <c r="BY99" s="234"/>
      <c r="BZ99" s="234"/>
      <c r="CA99" s="234"/>
    </row>
    <row r="100" spans="1:79" x14ac:dyDescent="0.2">
      <c r="A100" s="41" t="s">
        <v>55</v>
      </c>
      <c r="B100" s="39" t="s">
        <v>293</v>
      </c>
      <c r="C100" s="39" t="s">
        <v>293</v>
      </c>
      <c r="D100" s="39" t="s">
        <v>293</v>
      </c>
      <c r="E100" s="39" t="s">
        <v>293</v>
      </c>
      <c r="F100" s="136">
        <v>9.2270000000000005E-2</v>
      </c>
      <c r="G100" s="39">
        <v>0.130525</v>
      </c>
      <c r="H100" s="39">
        <v>0.92760764096000003</v>
      </c>
      <c r="I100" s="39">
        <v>8.3210000000000006E-2</v>
      </c>
      <c r="J100" s="39">
        <v>0.199213</v>
      </c>
      <c r="K100" s="136">
        <v>0.42185400000000001</v>
      </c>
      <c r="L100" s="42" t="s">
        <v>56</v>
      </c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34"/>
      <c r="BU100" s="234"/>
      <c r="BV100" s="234"/>
      <c r="BW100" s="234"/>
      <c r="BX100" s="234"/>
      <c r="BY100" s="234"/>
      <c r="BZ100" s="234"/>
      <c r="CA100" s="234"/>
    </row>
    <row r="101" spans="1:79" ht="25.5" x14ac:dyDescent="0.2">
      <c r="A101" s="94" t="s">
        <v>164</v>
      </c>
      <c r="B101" s="67">
        <v>15.568586</v>
      </c>
      <c r="C101" s="67">
        <v>11.576707527600002</v>
      </c>
      <c r="D101" s="67">
        <v>5.5515330000000001</v>
      </c>
      <c r="E101" s="67">
        <v>5.5345560000000003</v>
      </c>
      <c r="F101" s="141">
        <v>11.036906999999999</v>
      </c>
      <c r="G101" s="67">
        <v>71.445279999999997</v>
      </c>
      <c r="H101" s="67">
        <v>80.370799308800002</v>
      </c>
      <c r="I101" s="67">
        <v>87.843973000000005</v>
      </c>
      <c r="J101" s="67">
        <v>72.121634999999998</v>
      </c>
      <c r="K101" s="141">
        <v>67.202034999999995</v>
      </c>
      <c r="L101" s="221" t="s">
        <v>165</v>
      </c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4"/>
      <c r="CA101" s="234"/>
    </row>
    <row r="102" spans="1:79" ht="25.5" x14ac:dyDescent="0.2">
      <c r="A102" s="94" t="s">
        <v>166</v>
      </c>
      <c r="B102" s="67">
        <v>29.404768000000001</v>
      </c>
      <c r="C102" s="67">
        <v>31.453510079520001</v>
      </c>
      <c r="D102" s="67">
        <v>24.440968999999999</v>
      </c>
      <c r="E102" s="67">
        <v>83.133266000000006</v>
      </c>
      <c r="F102" s="141">
        <v>56.745432000000001</v>
      </c>
      <c r="G102" s="67">
        <v>176.243156</v>
      </c>
      <c r="H102" s="67">
        <v>183.21204341439997</v>
      </c>
      <c r="I102" s="67">
        <v>195.00643500000001</v>
      </c>
      <c r="J102" s="67">
        <v>208.20084600000001</v>
      </c>
      <c r="K102" s="141">
        <v>177.67089200000001</v>
      </c>
      <c r="L102" s="221" t="s">
        <v>167</v>
      </c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4"/>
      <c r="CA102" s="234"/>
    </row>
    <row r="103" spans="1:79" ht="13.5" thickBot="1" x14ac:dyDescent="0.25">
      <c r="A103" s="52" t="s">
        <v>329</v>
      </c>
      <c r="B103" s="53">
        <v>15.072457</v>
      </c>
      <c r="C103" s="53">
        <v>11.175972635160001</v>
      </c>
      <c r="D103" s="53">
        <v>29.465014</v>
      </c>
      <c r="E103" s="53">
        <v>24.942699000000001</v>
      </c>
      <c r="F103" s="152">
        <v>11.611008</v>
      </c>
      <c r="G103" s="53">
        <v>172.67106899999999</v>
      </c>
      <c r="H103" s="53">
        <v>120.41359826495999</v>
      </c>
      <c r="I103" s="53">
        <v>98.248915999999994</v>
      </c>
      <c r="J103" s="53">
        <v>95.639612999999997</v>
      </c>
      <c r="K103" s="152">
        <v>80.220787999999999</v>
      </c>
      <c r="L103" s="55" t="s">
        <v>328</v>
      </c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  <c r="BT103" s="234"/>
      <c r="BU103" s="234"/>
      <c r="BV103" s="234"/>
      <c r="BW103" s="234"/>
      <c r="BX103" s="234"/>
      <c r="BY103" s="234"/>
      <c r="BZ103" s="234"/>
      <c r="CA103" s="234"/>
    </row>
    <row r="104" spans="1:79" s="190" customFormat="1" ht="12" x14ac:dyDescent="0.2">
      <c r="A104" s="191" t="s">
        <v>289</v>
      </c>
      <c r="B104" s="223"/>
      <c r="C104" s="227"/>
      <c r="D104" s="227"/>
      <c r="E104" s="227"/>
      <c r="F104" s="227"/>
      <c r="G104" s="224"/>
      <c r="H104" s="224"/>
      <c r="I104" s="224"/>
      <c r="J104" s="224"/>
      <c r="K104" s="224"/>
      <c r="L104" s="225" t="s">
        <v>291</v>
      </c>
      <c r="M104" s="225"/>
    </row>
    <row r="105" spans="1:79" s="190" customFormat="1" ht="12" x14ac:dyDescent="0.2">
      <c r="A105" s="191" t="s">
        <v>290</v>
      </c>
      <c r="B105" s="188"/>
      <c r="C105" s="229"/>
      <c r="D105" s="229"/>
      <c r="E105" s="229"/>
      <c r="F105" s="229"/>
      <c r="G105" s="188"/>
      <c r="H105" s="188"/>
      <c r="I105" s="188"/>
      <c r="J105" s="188"/>
      <c r="K105" s="188"/>
      <c r="L105" s="225" t="s">
        <v>292</v>
      </c>
      <c r="M105" s="225"/>
    </row>
    <row r="106" spans="1:79" s="190" customFormat="1" ht="12" x14ac:dyDescent="0.2">
      <c r="A106" s="191" t="s">
        <v>344</v>
      </c>
      <c r="B106" s="188"/>
      <c r="C106" s="229"/>
      <c r="D106" s="229"/>
      <c r="E106" s="229"/>
      <c r="F106" s="229"/>
      <c r="G106" s="188"/>
      <c r="H106" s="188"/>
      <c r="I106" s="188"/>
      <c r="J106" s="188"/>
      <c r="K106" s="188"/>
      <c r="L106" s="225" t="s">
        <v>318</v>
      </c>
      <c r="M106" s="225"/>
    </row>
    <row r="107" spans="1:79" s="245" customFormat="1" ht="12" x14ac:dyDescent="0.2">
      <c r="A107" s="191" t="s">
        <v>248</v>
      </c>
      <c r="B107" s="243"/>
      <c r="C107" s="244"/>
      <c r="D107" s="244"/>
      <c r="E107" s="244"/>
      <c r="F107" s="244"/>
      <c r="G107" s="243"/>
      <c r="H107" s="243"/>
      <c r="I107" s="243"/>
      <c r="J107" s="243"/>
      <c r="K107" s="243"/>
      <c r="L107" s="230" t="s">
        <v>249</v>
      </c>
      <c r="M107" s="230"/>
    </row>
    <row r="108" spans="1:79" x14ac:dyDescent="0.2">
      <c r="B108" s="241"/>
      <c r="C108" s="246"/>
      <c r="D108" s="246"/>
      <c r="E108" s="246"/>
      <c r="F108" s="246"/>
      <c r="G108" s="241"/>
      <c r="H108" s="241"/>
      <c r="I108" s="241"/>
      <c r="J108" s="241"/>
      <c r="K108" s="241"/>
    </row>
    <row r="109" spans="1:79" x14ac:dyDescent="0.2">
      <c r="B109" s="241"/>
      <c r="C109" s="246"/>
      <c r="D109" s="246"/>
      <c r="E109" s="246"/>
      <c r="F109" s="246"/>
      <c r="G109" s="241"/>
      <c r="H109" s="241"/>
      <c r="I109" s="241"/>
      <c r="J109" s="241"/>
      <c r="K109" s="241"/>
    </row>
    <row r="110" spans="1:79" x14ac:dyDescent="0.2">
      <c r="B110" s="241"/>
      <c r="C110" s="246"/>
      <c r="D110" s="246"/>
      <c r="E110" s="246"/>
      <c r="F110" s="246"/>
      <c r="G110" s="241"/>
      <c r="H110" s="241"/>
      <c r="I110" s="241"/>
      <c r="J110" s="241"/>
      <c r="K110" s="241"/>
    </row>
    <row r="111" spans="1:79" x14ac:dyDescent="0.2">
      <c r="B111" s="241"/>
      <c r="C111" s="246"/>
      <c r="D111" s="246"/>
      <c r="E111" s="246"/>
      <c r="F111" s="246"/>
      <c r="G111" s="241"/>
      <c r="H111" s="241"/>
      <c r="I111" s="241"/>
      <c r="J111" s="241"/>
      <c r="K111" s="241"/>
    </row>
    <row r="112" spans="1:79" x14ac:dyDescent="0.2">
      <c r="B112" s="241"/>
      <c r="C112" s="246"/>
      <c r="D112" s="246"/>
      <c r="E112" s="246"/>
      <c r="F112" s="246"/>
      <c r="G112" s="241"/>
      <c r="H112" s="241"/>
      <c r="I112" s="241"/>
      <c r="J112" s="241"/>
      <c r="K112" s="241"/>
    </row>
    <row r="113" spans="2:11" x14ac:dyDescent="0.2">
      <c r="B113" s="241"/>
      <c r="C113" s="246"/>
      <c r="D113" s="246"/>
      <c r="E113" s="246"/>
      <c r="F113" s="246"/>
      <c r="G113" s="241"/>
      <c r="H113" s="241"/>
      <c r="I113" s="241"/>
      <c r="J113" s="241"/>
      <c r="K113" s="241"/>
    </row>
    <row r="114" spans="2:11" x14ac:dyDescent="0.2">
      <c r="B114" s="241"/>
      <c r="C114" s="246"/>
      <c r="D114" s="246"/>
      <c r="E114" s="246"/>
      <c r="F114" s="246"/>
      <c r="G114" s="241"/>
      <c r="H114" s="241"/>
      <c r="I114" s="241"/>
      <c r="J114" s="241"/>
      <c r="K114" s="241"/>
    </row>
    <row r="115" spans="2:11" x14ac:dyDescent="0.2">
      <c r="B115" s="241"/>
      <c r="C115" s="246"/>
      <c r="D115" s="246"/>
      <c r="E115" s="246"/>
      <c r="F115" s="246"/>
      <c r="G115" s="241"/>
      <c r="H115" s="241"/>
      <c r="I115" s="241"/>
      <c r="J115" s="241"/>
      <c r="K115" s="241"/>
    </row>
    <row r="116" spans="2:11" x14ac:dyDescent="0.2">
      <c r="B116" s="241"/>
      <c r="C116" s="246"/>
      <c r="D116" s="246"/>
      <c r="E116" s="246"/>
      <c r="F116" s="246"/>
      <c r="G116" s="241"/>
      <c r="H116" s="241"/>
      <c r="I116" s="241"/>
      <c r="J116" s="241"/>
      <c r="K116" s="241"/>
    </row>
    <row r="117" spans="2:11" x14ac:dyDescent="0.2">
      <c r="B117" s="241"/>
      <c r="C117" s="246"/>
      <c r="D117" s="246"/>
      <c r="E117" s="246"/>
      <c r="F117" s="246"/>
      <c r="G117" s="241"/>
      <c r="H117" s="241"/>
      <c r="I117" s="241"/>
      <c r="J117" s="241"/>
      <c r="K117" s="241"/>
    </row>
    <row r="118" spans="2:11" x14ac:dyDescent="0.2">
      <c r="B118" s="241"/>
      <c r="C118" s="246"/>
      <c r="D118" s="246"/>
      <c r="E118" s="246"/>
      <c r="F118" s="246"/>
      <c r="G118" s="241"/>
      <c r="H118" s="241"/>
      <c r="I118" s="241"/>
      <c r="J118" s="241"/>
      <c r="K118" s="241"/>
    </row>
    <row r="119" spans="2:11" x14ac:dyDescent="0.2">
      <c r="B119" s="241"/>
      <c r="C119" s="246"/>
      <c r="D119" s="246"/>
      <c r="E119" s="246"/>
      <c r="F119" s="246"/>
      <c r="G119" s="241"/>
      <c r="H119" s="241"/>
      <c r="I119" s="241"/>
      <c r="J119" s="241"/>
      <c r="K119" s="241"/>
    </row>
    <row r="120" spans="2:11" x14ac:dyDescent="0.2">
      <c r="B120" s="241"/>
      <c r="C120" s="246"/>
      <c r="D120" s="246"/>
      <c r="E120" s="246"/>
      <c r="F120" s="246"/>
      <c r="G120" s="241"/>
      <c r="H120" s="241"/>
      <c r="I120" s="241"/>
      <c r="J120" s="241"/>
      <c r="K120" s="241"/>
    </row>
    <row r="121" spans="2:11" x14ac:dyDescent="0.2">
      <c r="B121" s="241"/>
      <c r="C121" s="246"/>
      <c r="D121" s="246"/>
      <c r="E121" s="246"/>
      <c r="F121" s="246"/>
      <c r="G121" s="241"/>
      <c r="H121" s="241"/>
      <c r="I121" s="241"/>
      <c r="J121" s="241"/>
      <c r="K121" s="241"/>
    </row>
    <row r="122" spans="2:11" x14ac:dyDescent="0.2">
      <c r="B122" s="241"/>
      <c r="C122" s="246"/>
      <c r="D122" s="246"/>
      <c r="E122" s="246"/>
      <c r="F122" s="246"/>
      <c r="G122" s="241"/>
      <c r="H122" s="241"/>
      <c r="I122" s="241"/>
      <c r="J122" s="241"/>
      <c r="K122" s="241"/>
    </row>
    <row r="123" spans="2:11" x14ac:dyDescent="0.2">
      <c r="B123" s="241"/>
      <c r="C123" s="246"/>
      <c r="D123" s="246"/>
      <c r="E123" s="246"/>
      <c r="F123" s="246"/>
      <c r="G123" s="241"/>
      <c r="H123" s="241"/>
      <c r="I123" s="241"/>
      <c r="J123" s="241"/>
      <c r="K123" s="241"/>
    </row>
    <row r="124" spans="2:11" x14ac:dyDescent="0.2">
      <c r="B124" s="241"/>
      <c r="C124" s="246"/>
      <c r="D124" s="246"/>
      <c r="E124" s="246"/>
      <c r="F124" s="246"/>
      <c r="G124" s="241"/>
      <c r="H124" s="241"/>
      <c r="I124" s="241"/>
      <c r="J124" s="241"/>
      <c r="K124" s="241"/>
    </row>
    <row r="125" spans="2:11" x14ac:dyDescent="0.2">
      <c r="B125" s="241"/>
      <c r="C125" s="246"/>
      <c r="D125" s="246"/>
      <c r="E125" s="246"/>
      <c r="F125" s="246"/>
      <c r="G125" s="241"/>
      <c r="H125" s="241"/>
      <c r="I125" s="241"/>
      <c r="J125" s="241"/>
      <c r="K125" s="241"/>
    </row>
    <row r="126" spans="2:11" x14ac:dyDescent="0.2">
      <c r="B126" s="241"/>
      <c r="C126" s="246"/>
      <c r="D126" s="246"/>
      <c r="E126" s="246"/>
      <c r="F126" s="246"/>
      <c r="G126" s="241"/>
      <c r="H126" s="241"/>
      <c r="I126" s="241"/>
      <c r="J126" s="241"/>
      <c r="K126" s="241"/>
    </row>
    <row r="127" spans="2:11" x14ac:dyDescent="0.2">
      <c r="B127" s="241"/>
      <c r="C127" s="246"/>
      <c r="D127" s="246"/>
      <c r="E127" s="246"/>
      <c r="F127" s="246"/>
      <c r="G127" s="241"/>
      <c r="H127" s="241"/>
      <c r="I127" s="241"/>
      <c r="J127" s="241"/>
      <c r="K127" s="241"/>
    </row>
    <row r="128" spans="2:11" x14ac:dyDescent="0.2">
      <c r="B128" s="241"/>
      <c r="C128" s="246"/>
      <c r="D128" s="246"/>
      <c r="E128" s="246"/>
      <c r="F128" s="246"/>
      <c r="G128" s="241"/>
      <c r="H128" s="241"/>
      <c r="I128" s="241"/>
      <c r="J128" s="241"/>
      <c r="K128" s="241"/>
    </row>
    <row r="129" spans="2:11" x14ac:dyDescent="0.2">
      <c r="B129" s="241"/>
      <c r="C129" s="246"/>
      <c r="D129" s="246"/>
      <c r="E129" s="246"/>
      <c r="F129" s="246"/>
      <c r="G129" s="241"/>
      <c r="H129" s="241"/>
      <c r="I129" s="241"/>
      <c r="J129" s="241"/>
      <c r="K129" s="241"/>
    </row>
    <row r="130" spans="2:11" x14ac:dyDescent="0.2">
      <c r="B130" s="241"/>
      <c r="C130" s="246"/>
      <c r="D130" s="246"/>
      <c r="E130" s="246"/>
      <c r="F130" s="246"/>
      <c r="G130" s="241"/>
      <c r="H130" s="241"/>
      <c r="I130" s="241"/>
      <c r="J130" s="241"/>
      <c r="K130" s="241"/>
    </row>
    <row r="131" spans="2:11" x14ac:dyDescent="0.2">
      <c r="B131" s="241"/>
      <c r="C131" s="246"/>
      <c r="D131" s="246"/>
      <c r="E131" s="246"/>
      <c r="F131" s="246"/>
      <c r="G131" s="241"/>
      <c r="H131" s="241"/>
      <c r="I131" s="241"/>
      <c r="J131" s="241"/>
      <c r="K131" s="241"/>
    </row>
    <row r="132" spans="2:11" x14ac:dyDescent="0.2">
      <c r="B132" s="241"/>
      <c r="C132" s="246"/>
      <c r="D132" s="246"/>
      <c r="E132" s="246"/>
      <c r="F132" s="246"/>
      <c r="G132" s="241"/>
      <c r="H132" s="241"/>
      <c r="I132" s="241"/>
      <c r="J132" s="241"/>
      <c r="K132" s="241"/>
    </row>
    <row r="133" spans="2:11" x14ac:dyDescent="0.2">
      <c r="B133" s="241"/>
      <c r="C133" s="246"/>
      <c r="D133" s="246"/>
      <c r="E133" s="246"/>
      <c r="F133" s="246"/>
      <c r="G133" s="241"/>
      <c r="H133" s="241"/>
      <c r="I133" s="241"/>
      <c r="J133" s="241"/>
      <c r="K133" s="241"/>
    </row>
    <row r="134" spans="2:11" x14ac:dyDescent="0.2">
      <c r="B134" s="241"/>
      <c r="C134" s="246"/>
      <c r="D134" s="246"/>
      <c r="E134" s="246"/>
      <c r="F134" s="246"/>
      <c r="G134" s="241"/>
      <c r="H134" s="241"/>
      <c r="I134" s="241"/>
      <c r="J134" s="241"/>
      <c r="K134" s="241"/>
    </row>
    <row r="135" spans="2:11" x14ac:dyDescent="0.2"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</row>
    <row r="136" spans="2:11" x14ac:dyDescent="0.2"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</row>
    <row r="137" spans="2:11" x14ac:dyDescent="0.2"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</row>
    <row r="138" spans="2:11" x14ac:dyDescent="0.2"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</row>
    <row r="139" spans="2:11" x14ac:dyDescent="0.2"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</row>
    <row r="140" spans="2:11" x14ac:dyDescent="0.2"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</row>
    <row r="141" spans="2:11" x14ac:dyDescent="0.2"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</row>
    <row r="142" spans="2:11" x14ac:dyDescent="0.2"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</row>
    <row r="143" spans="2:11" x14ac:dyDescent="0.2"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</row>
    <row r="144" spans="2:11" x14ac:dyDescent="0.2"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</row>
    <row r="145" spans="2:11" x14ac:dyDescent="0.2"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</row>
    <row r="146" spans="2:11" x14ac:dyDescent="0.2"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</row>
    <row r="147" spans="2:11" x14ac:dyDescent="0.2"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</row>
    <row r="148" spans="2:11" x14ac:dyDescent="0.2"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</row>
    <row r="149" spans="2:11" x14ac:dyDescent="0.2"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</row>
    <row r="150" spans="2:11" x14ac:dyDescent="0.2"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</row>
    <row r="151" spans="2:11" x14ac:dyDescent="0.2"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</row>
    <row r="152" spans="2:11" x14ac:dyDescent="0.2"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</row>
    <row r="153" spans="2:11" x14ac:dyDescent="0.2"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</row>
    <row r="154" spans="2:1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</row>
    <row r="155" spans="2:11" x14ac:dyDescent="0.2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</row>
    <row r="156" spans="2:11" x14ac:dyDescent="0.2"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</row>
    <row r="157" spans="2:11" x14ac:dyDescent="0.2"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</row>
    <row r="158" spans="2:11" x14ac:dyDescent="0.2"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</row>
    <row r="159" spans="2:11" x14ac:dyDescent="0.2"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</row>
    <row r="160" spans="2:11" x14ac:dyDescent="0.2"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</row>
    <row r="161" spans="2:11" x14ac:dyDescent="0.2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</row>
    <row r="162" spans="2:11" x14ac:dyDescent="0.2"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</row>
    <row r="163" spans="2:11" x14ac:dyDescent="0.2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</row>
    <row r="164" spans="2:11" x14ac:dyDescent="0.2"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</row>
    <row r="165" spans="2:11" x14ac:dyDescent="0.2"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</row>
    <row r="166" spans="2:11" x14ac:dyDescent="0.2"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</row>
    <row r="167" spans="2:11" x14ac:dyDescent="0.2"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</row>
    <row r="168" spans="2:11" x14ac:dyDescent="0.2"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</row>
    <row r="169" spans="2:11" x14ac:dyDescent="0.2"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</row>
    <row r="170" spans="2:11" x14ac:dyDescent="0.2"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</row>
    <row r="171" spans="2:11" x14ac:dyDescent="0.2"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</row>
    <row r="172" spans="2:11" x14ac:dyDescent="0.2"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</row>
    <row r="173" spans="2:11" x14ac:dyDescent="0.2"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</row>
    <row r="174" spans="2:11" x14ac:dyDescent="0.2">
      <c r="B174" s="241"/>
      <c r="C174" s="241"/>
      <c r="D174" s="241"/>
      <c r="E174" s="241"/>
      <c r="F174" s="241"/>
      <c r="G174" s="241"/>
      <c r="H174" s="241"/>
      <c r="I174" s="241"/>
      <c r="J174" s="241"/>
      <c r="K174" s="241"/>
    </row>
    <row r="175" spans="2:11" x14ac:dyDescent="0.2"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</row>
    <row r="176" spans="2:11" x14ac:dyDescent="0.2"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</row>
    <row r="177" spans="2:11" x14ac:dyDescent="0.2"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</row>
    <row r="178" spans="2:11" x14ac:dyDescent="0.2">
      <c r="B178" s="241"/>
      <c r="C178" s="241"/>
      <c r="D178" s="241"/>
      <c r="E178" s="241"/>
      <c r="F178" s="241"/>
      <c r="G178" s="241"/>
      <c r="H178" s="241"/>
      <c r="I178" s="241"/>
      <c r="J178" s="241"/>
      <c r="K178" s="241"/>
    </row>
    <row r="179" spans="2:11" x14ac:dyDescent="0.2"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</row>
    <row r="180" spans="2:11" x14ac:dyDescent="0.2"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</row>
    <row r="181" spans="2:11" x14ac:dyDescent="0.2"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</row>
    <row r="182" spans="2:11" x14ac:dyDescent="0.2">
      <c r="B182" s="241"/>
      <c r="C182" s="241"/>
      <c r="D182" s="241"/>
      <c r="E182" s="241"/>
      <c r="F182" s="241"/>
      <c r="G182" s="241"/>
      <c r="H182" s="241"/>
      <c r="I182" s="241"/>
      <c r="J182" s="241"/>
      <c r="K182" s="241"/>
    </row>
    <row r="183" spans="2:11" x14ac:dyDescent="0.2">
      <c r="B183" s="241"/>
      <c r="C183" s="241"/>
      <c r="D183" s="241"/>
      <c r="E183" s="241"/>
      <c r="F183" s="241"/>
      <c r="G183" s="241"/>
      <c r="H183" s="241"/>
      <c r="I183" s="241"/>
      <c r="J183" s="241"/>
      <c r="K183" s="241"/>
    </row>
    <row r="184" spans="2:11" x14ac:dyDescent="0.2"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</row>
    <row r="185" spans="2:11" x14ac:dyDescent="0.2"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</row>
    <row r="186" spans="2:11" x14ac:dyDescent="0.2"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</row>
    <row r="187" spans="2:11" x14ac:dyDescent="0.2">
      <c r="B187" s="241"/>
      <c r="C187" s="241"/>
      <c r="D187" s="241"/>
      <c r="E187" s="241"/>
      <c r="F187" s="241"/>
      <c r="G187" s="241"/>
      <c r="H187" s="241"/>
      <c r="I187" s="241"/>
      <c r="J187" s="241"/>
      <c r="K187" s="241"/>
    </row>
    <row r="188" spans="2:11" x14ac:dyDescent="0.2"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</row>
    <row r="189" spans="2:11" x14ac:dyDescent="0.2"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</row>
    <row r="190" spans="2:11" x14ac:dyDescent="0.2"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</row>
    <row r="191" spans="2:11" x14ac:dyDescent="0.2"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</row>
    <row r="192" spans="2:11" x14ac:dyDescent="0.2"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</row>
    <row r="193" spans="2:11" x14ac:dyDescent="0.2"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</row>
    <row r="194" spans="2:11" x14ac:dyDescent="0.2"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</row>
    <row r="195" spans="2:11" x14ac:dyDescent="0.2"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</row>
    <row r="196" spans="2:11" x14ac:dyDescent="0.2"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</row>
    <row r="197" spans="2:11" x14ac:dyDescent="0.2"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</row>
    <row r="198" spans="2:11" x14ac:dyDescent="0.2"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</row>
    <row r="199" spans="2:11" x14ac:dyDescent="0.2">
      <c r="B199" s="241"/>
      <c r="C199" s="241"/>
      <c r="D199" s="241"/>
      <c r="E199" s="241"/>
      <c r="F199" s="241"/>
      <c r="G199" s="241"/>
      <c r="H199" s="241"/>
      <c r="I199" s="241"/>
      <c r="J199" s="241"/>
      <c r="K199" s="241"/>
    </row>
    <row r="200" spans="2:11" x14ac:dyDescent="0.2"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</row>
    <row r="201" spans="2:11" x14ac:dyDescent="0.2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</row>
    <row r="202" spans="2:11" x14ac:dyDescent="0.2"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</row>
    <row r="203" spans="2:11" x14ac:dyDescent="0.2">
      <c r="B203" s="241"/>
      <c r="C203" s="241"/>
      <c r="D203" s="241"/>
      <c r="E203" s="241"/>
      <c r="F203" s="241"/>
      <c r="G203" s="241"/>
      <c r="H203" s="241"/>
      <c r="I203" s="241"/>
      <c r="J203" s="241"/>
      <c r="K203" s="241"/>
    </row>
    <row r="204" spans="2:11" x14ac:dyDescent="0.2">
      <c r="B204" s="241"/>
      <c r="C204" s="241"/>
      <c r="D204" s="241"/>
      <c r="E204" s="241"/>
      <c r="F204" s="241"/>
      <c r="G204" s="241"/>
      <c r="H204" s="241"/>
      <c r="I204" s="241"/>
      <c r="J204" s="241"/>
      <c r="K204" s="241"/>
    </row>
    <row r="205" spans="2:11" x14ac:dyDescent="0.2">
      <c r="B205" s="241"/>
      <c r="C205" s="241"/>
      <c r="D205" s="241"/>
      <c r="E205" s="241"/>
      <c r="F205" s="241"/>
      <c r="G205" s="241"/>
      <c r="H205" s="241"/>
      <c r="I205" s="241"/>
      <c r="J205" s="241"/>
      <c r="K205" s="241"/>
    </row>
    <row r="206" spans="2:11" x14ac:dyDescent="0.2">
      <c r="B206" s="241"/>
      <c r="C206" s="241"/>
      <c r="D206" s="241"/>
      <c r="E206" s="241"/>
      <c r="F206" s="241"/>
      <c r="G206" s="241"/>
      <c r="H206" s="241"/>
      <c r="I206" s="241"/>
      <c r="J206" s="241"/>
      <c r="K206" s="241"/>
    </row>
    <row r="207" spans="2:11" x14ac:dyDescent="0.2">
      <c r="B207" s="241"/>
      <c r="C207" s="241"/>
      <c r="D207" s="241"/>
      <c r="E207" s="241"/>
      <c r="F207" s="241"/>
      <c r="G207" s="241"/>
      <c r="H207" s="241"/>
      <c r="I207" s="241"/>
      <c r="J207" s="241"/>
      <c r="K207" s="241"/>
    </row>
    <row r="208" spans="2:11" x14ac:dyDescent="0.2">
      <c r="B208" s="241"/>
      <c r="C208" s="241"/>
      <c r="D208" s="241"/>
      <c r="E208" s="241"/>
      <c r="F208" s="241"/>
      <c r="G208" s="241"/>
      <c r="H208" s="241"/>
      <c r="I208" s="241"/>
      <c r="J208" s="241"/>
      <c r="K208" s="241"/>
    </row>
    <row r="209" spans="2:11" x14ac:dyDescent="0.2">
      <c r="B209" s="241"/>
      <c r="C209" s="241"/>
      <c r="D209" s="241"/>
      <c r="E209" s="241"/>
      <c r="F209" s="241"/>
      <c r="G209" s="241"/>
      <c r="H209" s="241"/>
      <c r="I209" s="241"/>
      <c r="J209" s="241"/>
      <c r="K209" s="241"/>
    </row>
    <row r="210" spans="2:11" x14ac:dyDescent="0.2">
      <c r="B210" s="241"/>
      <c r="C210" s="241"/>
      <c r="D210" s="241"/>
      <c r="E210" s="241"/>
      <c r="F210" s="241"/>
      <c r="G210" s="241"/>
      <c r="H210" s="241"/>
      <c r="I210" s="241"/>
      <c r="J210" s="241"/>
      <c r="K210" s="241"/>
    </row>
    <row r="211" spans="2:11" x14ac:dyDescent="0.2">
      <c r="B211" s="241"/>
      <c r="C211" s="241"/>
      <c r="D211" s="241"/>
      <c r="E211" s="241"/>
      <c r="F211" s="241"/>
      <c r="G211" s="241"/>
      <c r="H211" s="241"/>
      <c r="I211" s="241"/>
      <c r="J211" s="241"/>
      <c r="K211" s="241"/>
    </row>
    <row r="212" spans="2:11" x14ac:dyDescent="0.2">
      <c r="B212" s="241"/>
      <c r="C212" s="241"/>
      <c r="D212" s="241"/>
      <c r="E212" s="241"/>
      <c r="F212" s="241"/>
      <c r="G212" s="241"/>
      <c r="H212" s="241"/>
      <c r="I212" s="241"/>
      <c r="J212" s="241"/>
      <c r="K212" s="241"/>
    </row>
    <row r="213" spans="2:11" x14ac:dyDescent="0.2">
      <c r="B213" s="241"/>
      <c r="C213" s="241"/>
      <c r="D213" s="241"/>
      <c r="E213" s="241"/>
      <c r="F213" s="241"/>
      <c r="G213" s="241"/>
      <c r="H213" s="241"/>
      <c r="I213" s="241"/>
      <c r="J213" s="241"/>
      <c r="K213" s="241"/>
    </row>
    <row r="214" spans="2:11" x14ac:dyDescent="0.2">
      <c r="B214" s="241"/>
      <c r="C214" s="241"/>
      <c r="D214" s="241"/>
      <c r="E214" s="241"/>
      <c r="F214" s="241"/>
      <c r="G214" s="241"/>
      <c r="H214" s="241"/>
      <c r="I214" s="241"/>
      <c r="J214" s="241"/>
      <c r="K214" s="241"/>
    </row>
    <row r="215" spans="2:11" x14ac:dyDescent="0.2">
      <c r="B215" s="241"/>
      <c r="C215" s="241"/>
      <c r="D215" s="241"/>
      <c r="E215" s="241"/>
      <c r="F215" s="241"/>
      <c r="G215" s="241"/>
      <c r="H215" s="241"/>
      <c r="I215" s="241"/>
      <c r="J215" s="241"/>
      <c r="K215" s="241"/>
    </row>
    <row r="216" spans="2:11" x14ac:dyDescent="0.2"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</row>
    <row r="217" spans="2:11" x14ac:dyDescent="0.2"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</row>
    <row r="218" spans="2:11" x14ac:dyDescent="0.2">
      <c r="B218" s="241"/>
      <c r="C218" s="241"/>
      <c r="D218" s="241"/>
      <c r="E218" s="241"/>
      <c r="F218" s="241"/>
      <c r="G218" s="241"/>
      <c r="H218" s="241"/>
      <c r="I218" s="241"/>
      <c r="J218" s="241"/>
      <c r="K218" s="241"/>
    </row>
    <row r="219" spans="2:11" x14ac:dyDescent="0.2">
      <c r="B219" s="241"/>
      <c r="C219" s="241"/>
      <c r="D219" s="241"/>
      <c r="E219" s="241"/>
      <c r="F219" s="241"/>
      <c r="G219" s="241"/>
      <c r="H219" s="241"/>
      <c r="I219" s="241"/>
      <c r="J219" s="241"/>
      <c r="K219" s="241"/>
    </row>
    <row r="220" spans="2:11" x14ac:dyDescent="0.2"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</row>
    <row r="221" spans="2:11" x14ac:dyDescent="0.2"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</row>
    <row r="222" spans="2:11" x14ac:dyDescent="0.2">
      <c r="B222" s="241"/>
      <c r="C222" s="241"/>
      <c r="D222" s="241"/>
      <c r="E222" s="241"/>
      <c r="F222" s="241"/>
      <c r="G222" s="241"/>
      <c r="H222" s="241"/>
      <c r="I222" s="241"/>
      <c r="J222" s="241"/>
      <c r="K222" s="241"/>
    </row>
    <row r="223" spans="2:11" x14ac:dyDescent="0.2">
      <c r="B223" s="241"/>
      <c r="C223" s="241"/>
      <c r="D223" s="241"/>
      <c r="E223" s="241"/>
      <c r="F223" s="241"/>
      <c r="G223" s="241"/>
      <c r="H223" s="241"/>
      <c r="I223" s="241"/>
      <c r="J223" s="241"/>
      <c r="K223" s="241"/>
    </row>
    <row r="224" spans="2:11" x14ac:dyDescent="0.2">
      <c r="B224" s="241"/>
      <c r="C224" s="241"/>
      <c r="D224" s="241"/>
      <c r="E224" s="241"/>
      <c r="F224" s="241"/>
      <c r="G224" s="241"/>
      <c r="H224" s="241"/>
      <c r="I224" s="241"/>
      <c r="J224" s="241"/>
      <c r="K224" s="241"/>
    </row>
    <row r="225" spans="2:11" x14ac:dyDescent="0.2">
      <c r="B225" s="241"/>
      <c r="C225" s="241"/>
      <c r="D225" s="241"/>
      <c r="E225" s="241"/>
      <c r="F225" s="241"/>
      <c r="G225" s="241"/>
      <c r="H225" s="241"/>
      <c r="I225" s="241"/>
      <c r="J225" s="241"/>
      <c r="K225" s="241"/>
    </row>
    <row r="226" spans="2:11" x14ac:dyDescent="0.2">
      <c r="B226" s="241"/>
      <c r="C226" s="241"/>
      <c r="D226" s="241"/>
      <c r="E226" s="241"/>
      <c r="F226" s="241"/>
      <c r="G226" s="241"/>
      <c r="H226" s="241"/>
      <c r="I226" s="241"/>
      <c r="J226" s="241"/>
      <c r="K226" s="241"/>
    </row>
    <row r="227" spans="2:11" x14ac:dyDescent="0.2">
      <c r="B227" s="241"/>
      <c r="C227" s="241"/>
      <c r="D227" s="241"/>
      <c r="E227" s="241"/>
      <c r="F227" s="241"/>
      <c r="G227" s="241"/>
      <c r="H227" s="241"/>
      <c r="I227" s="241"/>
      <c r="J227" s="241"/>
      <c r="K227" s="241"/>
    </row>
    <row r="228" spans="2:11" x14ac:dyDescent="0.2">
      <c r="B228" s="241"/>
      <c r="C228" s="241"/>
      <c r="D228" s="241"/>
      <c r="E228" s="241"/>
      <c r="F228" s="241"/>
      <c r="G228" s="241"/>
      <c r="H228" s="241"/>
      <c r="I228" s="241"/>
      <c r="J228" s="241"/>
      <c r="K228" s="241"/>
    </row>
    <row r="229" spans="2:11" x14ac:dyDescent="0.2"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</row>
    <row r="230" spans="2:11" x14ac:dyDescent="0.2">
      <c r="B230" s="241"/>
      <c r="C230" s="241"/>
      <c r="D230" s="241"/>
      <c r="E230" s="241"/>
      <c r="F230" s="241"/>
      <c r="G230" s="241"/>
      <c r="H230" s="241"/>
      <c r="I230" s="241"/>
      <c r="J230" s="241"/>
      <c r="K230" s="241"/>
    </row>
    <row r="231" spans="2:11" x14ac:dyDescent="0.2">
      <c r="B231" s="241"/>
      <c r="C231" s="241"/>
      <c r="D231" s="241"/>
      <c r="E231" s="241"/>
      <c r="F231" s="241"/>
      <c r="G231" s="241"/>
      <c r="H231" s="241"/>
      <c r="I231" s="241"/>
      <c r="J231" s="241"/>
      <c r="K231" s="241"/>
    </row>
    <row r="232" spans="2:11" x14ac:dyDescent="0.2">
      <c r="B232" s="241"/>
      <c r="C232" s="241"/>
      <c r="D232" s="241"/>
      <c r="E232" s="241"/>
      <c r="F232" s="241"/>
      <c r="G232" s="241"/>
      <c r="H232" s="241"/>
      <c r="I232" s="241"/>
      <c r="J232" s="241"/>
      <c r="K232" s="241"/>
    </row>
    <row r="233" spans="2:11" x14ac:dyDescent="0.2">
      <c r="B233" s="241"/>
      <c r="C233" s="241"/>
      <c r="D233" s="241"/>
      <c r="E233" s="241"/>
      <c r="F233" s="241"/>
      <c r="G233" s="241"/>
      <c r="H233" s="241"/>
      <c r="I233" s="241"/>
      <c r="J233" s="241"/>
      <c r="K233" s="241"/>
    </row>
    <row r="234" spans="2:11" x14ac:dyDescent="0.2">
      <c r="B234" s="241"/>
      <c r="C234" s="241"/>
      <c r="D234" s="241"/>
      <c r="E234" s="241"/>
      <c r="F234" s="241"/>
      <c r="G234" s="241"/>
      <c r="H234" s="241"/>
      <c r="I234" s="241"/>
      <c r="J234" s="241"/>
      <c r="K234" s="241"/>
    </row>
    <row r="235" spans="2:11" x14ac:dyDescent="0.2">
      <c r="B235" s="241"/>
      <c r="C235" s="241"/>
      <c r="D235" s="241"/>
      <c r="E235" s="241"/>
      <c r="F235" s="241"/>
      <c r="G235" s="241"/>
      <c r="H235" s="241"/>
      <c r="I235" s="241"/>
      <c r="J235" s="241"/>
      <c r="K235" s="241"/>
    </row>
    <row r="236" spans="2:11" x14ac:dyDescent="0.2">
      <c r="B236" s="241"/>
      <c r="C236" s="241"/>
      <c r="D236" s="241"/>
      <c r="E236" s="241"/>
      <c r="F236" s="241"/>
      <c r="G236" s="241"/>
      <c r="H236" s="241"/>
      <c r="I236" s="241"/>
      <c r="J236" s="241"/>
      <c r="K236" s="241"/>
    </row>
    <row r="237" spans="2:11" x14ac:dyDescent="0.2">
      <c r="B237" s="241"/>
      <c r="C237" s="241"/>
      <c r="D237" s="241"/>
      <c r="E237" s="241"/>
      <c r="F237" s="241"/>
      <c r="G237" s="241"/>
      <c r="H237" s="241"/>
      <c r="I237" s="241"/>
      <c r="J237" s="241"/>
      <c r="K237" s="241"/>
    </row>
    <row r="238" spans="2:11" x14ac:dyDescent="0.2">
      <c r="B238" s="241"/>
      <c r="C238" s="241"/>
      <c r="D238" s="241"/>
      <c r="E238" s="241"/>
      <c r="F238" s="241"/>
      <c r="G238" s="241"/>
      <c r="H238" s="241"/>
      <c r="I238" s="241"/>
      <c r="J238" s="241"/>
      <c r="K238" s="241"/>
    </row>
    <row r="239" spans="2:11" x14ac:dyDescent="0.2">
      <c r="B239" s="241"/>
      <c r="C239" s="241"/>
      <c r="D239" s="241"/>
      <c r="E239" s="241"/>
      <c r="F239" s="241"/>
      <c r="G239" s="241"/>
      <c r="H239" s="241"/>
      <c r="I239" s="241"/>
      <c r="J239" s="241"/>
      <c r="K239" s="241"/>
    </row>
    <row r="240" spans="2:11" x14ac:dyDescent="0.2">
      <c r="B240" s="241"/>
      <c r="C240" s="241"/>
      <c r="D240" s="241"/>
      <c r="E240" s="241"/>
      <c r="F240" s="241"/>
      <c r="G240" s="241"/>
      <c r="H240" s="241"/>
      <c r="I240" s="241"/>
      <c r="J240" s="241"/>
      <c r="K240" s="241"/>
    </row>
    <row r="241" spans="2:11" x14ac:dyDescent="0.2">
      <c r="B241" s="241"/>
      <c r="C241" s="241"/>
      <c r="D241" s="241"/>
      <c r="E241" s="241"/>
      <c r="F241" s="241"/>
      <c r="G241" s="241"/>
      <c r="H241" s="241"/>
      <c r="I241" s="241"/>
      <c r="J241" s="241"/>
      <c r="K241" s="241"/>
    </row>
    <row r="242" spans="2:11" x14ac:dyDescent="0.2">
      <c r="B242" s="241"/>
      <c r="C242" s="241"/>
      <c r="D242" s="241"/>
      <c r="E242" s="241"/>
      <c r="F242" s="241"/>
      <c r="G242" s="241"/>
      <c r="H242" s="241"/>
      <c r="I242" s="241"/>
      <c r="J242" s="241"/>
      <c r="K242" s="241"/>
    </row>
    <row r="243" spans="2:11" x14ac:dyDescent="0.2">
      <c r="B243" s="241"/>
      <c r="C243" s="241"/>
      <c r="D243" s="241"/>
      <c r="E243" s="241"/>
      <c r="F243" s="241"/>
      <c r="G243" s="241"/>
      <c r="H243" s="241"/>
      <c r="I243" s="241"/>
      <c r="J243" s="241"/>
      <c r="K243" s="241"/>
    </row>
    <row r="244" spans="2:11" x14ac:dyDescent="0.2">
      <c r="B244" s="241"/>
      <c r="C244" s="241"/>
      <c r="D244" s="241"/>
      <c r="E244" s="241"/>
      <c r="F244" s="241"/>
      <c r="G244" s="241"/>
      <c r="H244" s="241"/>
      <c r="I244" s="241"/>
      <c r="J244" s="241"/>
      <c r="K244" s="241"/>
    </row>
    <row r="245" spans="2:11" x14ac:dyDescent="0.2">
      <c r="B245" s="241"/>
      <c r="C245" s="241"/>
      <c r="D245" s="241"/>
      <c r="E245" s="241"/>
      <c r="F245" s="241"/>
      <c r="G245" s="241"/>
      <c r="H245" s="241"/>
      <c r="I245" s="241"/>
      <c r="J245" s="241"/>
      <c r="K245" s="241"/>
    </row>
    <row r="246" spans="2:11" x14ac:dyDescent="0.2">
      <c r="B246" s="241"/>
      <c r="C246" s="241"/>
      <c r="D246" s="241"/>
      <c r="E246" s="241"/>
      <c r="F246" s="241"/>
      <c r="G246" s="241"/>
      <c r="H246" s="241"/>
      <c r="I246" s="241"/>
      <c r="J246" s="241"/>
      <c r="K246" s="241"/>
    </row>
    <row r="247" spans="2:11" x14ac:dyDescent="0.2">
      <c r="B247" s="241"/>
      <c r="C247" s="241"/>
      <c r="D247" s="241"/>
      <c r="E247" s="241"/>
      <c r="F247" s="241"/>
      <c r="G247" s="241"/>
      <c r="H247" s="241"/>
      <c r="I247" s="241"/>
      <c r="J247" s="241"/>
      <c r="K247" s="241"/>
    </row>
    <row r="248" spans="2:11" x14ac:dyDescent="0.2">
      <c r="B248" s="241"/>
      <c r="C248" s="241"/>
      <c r="D248" s="241"/>
      <c r="E248" s="241"/>
      <c r="F248" s="241"/>
      <c r="G248" s="241"/>
      <c r="H248" s="241"/>
      <c r="I248" s="241"/>
      <c r="J248" s="241"/>
      <c r="K248" s="241"/>
    </row>
    <row r="249" spans="2:11" x14ac:dyDescent="0.2"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</row>
    <row r="250" spans="2:11" x14ac:dyDescent="0.2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</row>
    <row r="251" spans="2:11" x14ac:dyDescent="0.2">
      <c r="B251" s="241"/>
      <c r="C251" s="241"/>
      <c r="D251" s="241"/>
      <c r="E251" s="241"/>
      <c r="F251" s="241"/>
      <c r="G251" s="241"/>
      <c r="H251" s="241"/>
      <c r="I251" s="241"/>
      <c r="J251" s="241"/>
      <c r="K251" s="241"/>
    </row>
    <row r="252" spans="2:11" x14ac:dyDescent="0.2">
      <c r="B252" s="241"/>
      <c r="C252" s="241"/>
      <c r="D252" s="241"/>
      <c r="E252" s="241"/>
      <c r="F252" s="241"/>
      <c r="G252" s="241"/>
      <c r="H252" s="241"/>
      <c r="I252" s="241"/>
      <c r="J252" s="241"/>
      <c r="K252" s="241"/>
    </row>
    <row r="253" spans="2:11" x14ac:dyDescent="0.2">
      <c r="B253" s="241"/>
      <c r="C253" s="241"/>
      <c r="D253" s="241"/>
      <c r="E253" s="241"/>
      <c r="F253" s="241"/>
      <c r="G253" s="241"/>
      <c r="H253" s="241"/>
      <c r="I253" s="241"/>
      <c r="J253" s="241"/>
      <c r="K253" s="241"/>
    </row>
    <row r="254" spans="2:11" x14ac:dyDescent="0.2">
      <c r="B254" s="241"/>
      <c r="C254" s="241"/>
      <c r="D254" s="241"/>
      <c r="E254" s="241"/>
      <c r="F254" s="241"/>
      <c r="G254" s="241"/>
      <c r="H254" s="241"/>
      <c r="I254" s="241"/>
      <c r="J254" s="241"/>
      <c r="K254" s="241"/>
    </row>
    <row r="255" spans="2:11" x14ac:dyDescent="0.2">
      <c r="B255" s="241"/>
      <c r="C255" s="241"/>
      <c r="D255" s="241"/>
      <c r="E255" s="241"/>
      <c r="F255" s="241"/>
      <c r="G255" s="241"/>
      <c r="H255" s="241"/>
      <c r="I255" s="241"/>
      <c r="J255" s="241"/>
      <c r="K255" s="241"/>
    </row>
    <row r="256" spans="2:11" x14ac:dyDescent="0.2">
      <c r="B256" s="241"/>
      <c r="C256" s="241"/>
      <c r="D256" s="241"/>
      <c r="E256" s="241"/>
      <c r="F256" s="241"/>
      <c r="G256" s="241"/>
      <c r="H256" s="241"/>
      <c r="I256" s="241"/>
      <c r="J256" s="241"/>
      <c r="K256" s="241"/>
    </row>
    <row r="257" spans="2:11" x14ac:dyDescent="0.2">
      <c r="B257" s="241"/>
      <c r="C257" s="241"/>
      <c r="D257" s="241"/>
      <c r="E257" s="241"/>
      <c r="F257" s="241"/>
      <c r="G257" s="241"/>
      <c r="H257" s="241"/>
      <c r="I257" s="241"/>
      <c r="J257" s="241"/>
      <c r="K257" s="241"/>
    </row>
    <row r="258" spans="2:11" x14ac:dyDescent="0.2">
      <c r="B258" s="241"/>
      <c r="C258" s="241"/>
      <c r="D258" s="241"/>
      <c r="E258" s="241"/>
      <c r="F258" s="241"/>
      <c r="G258" s="241"/>
      <c r="H258" s="241"/>
      <c r="I258" s="241"/>
      <c r="J258" s="241"/>
      <c r="K258" s="241"/>
    </row>
    <row r="259" spans="2:11" x14ac:dyDescent="0.2">
      <c r="B259" s="241"/>
      <c r="C259" s="241"/>
      <c r="D259" s="241"/>
      <c r="E259" s="241"/>
      <c r="F259" s="241"/>
      <c r="G259" s="241"/>
      <c r="H259" s="241"/>
      <c r="I259" s="241"/>
      <c r="J259" s="241"/>
      <c r="K259" s="241"/>
    </row>
    <row r="260" spans="2:11" x14ac:dyDescent="0.2">
      <c r="B260" s="241"/>
      <c r="C260" s="241"/>
      <c r="D260" s="241"/>
      <c r="E260" s="241"/>
      <c r="F260" s="241"/>
      <c r="G260" s="241"/>
      <c r="H260" s="241"/>
      <c r="I260" s="241"/>
      <c r="J260" s="241"/>
      <c r="K260" s="241"/>
    </row>
    <row r="261" spans="2:11" x14ac:dyDescent="0.2">
      <c r="B261" s="241"/>
      <c r="C261" s="241"/>
      <c r="D261" s="241"/>
      <c r="E261" s="241"/>
      <c r="F261" s="241"/>
      <c r="G261" s="241"/>
      <c r="H261" s="241"/>
      <c r="I261" s="241"/>
      <c r="J261" s="241"/>
      <c r="K261" s="241"/>
    </row>
    <row r="262" spans="2:11" x14ac:dyDescent="0.2">
      <c r="B262" s="241"/>
      <c r="C262" s="241"/>
      <c r="D262" s="241"/>
      <c r="E262" s="241"/>
      <c r="F262" s="241"/>
      <c r="G262" s="241"/>
      <c r="H262" s="241"/>
      <c r="I262" s="241"/>
      <c r="J262" s="241"/>
      <c r="K262" s="241"/>
    </row>
    <row r="263" spans="2:11" x14ac:dyDescent="0.2">
      <c r="B263" s="241"/>
      <c r="C263" s="241"/>
      <c r="D263" s="241"/>
      <c r="E263" s="241"/>
      <c r="F263" s="241"/>
      <c r="G263" s="241"/>
      <c r="H263" s="241"/>
      <c r="I263" s="241"/>
      <c r="J263" s="241"/>
      <c r="K263" s="241"/>
    </row>
    <row r="264" spans="2:11" x14ac:dyDescent="0.2">
      <c r="B264" s="241"/>
      <c r="C264" s="241"/>
      <c r="D264" s="241"/>
      <c r="E264" s="241"/>
      <c r="F264" s="241"/>
      <c r="G264" s="241"/>
      <c r="H264" s="241"/>
      <c r="I264" s="241"/>
      <c r="J264" s="241"/>
      <c r="K264" s="241"/>
    </row>
    <row r="265" spans="2:11" x14ac:dyDescent="0.2">
      <c r="B265" s="241"/>
      <c r="C265" s="241"/>
      <c r="D265" s="241"/>
      <c r="E265" s="241"/>
      <c r="F265" s="241"/>
      <c r="G265" s="241"/>
      <c r="H265" s="241"/>
      <c r="I265" s="241"/>
      <c r="J265" s="241"/>
      <c r="K265" s="241"/>
    </row>
    <row r="266" spans="2:11" x14ac:dyDescent="0.2">
      <c r="B266" s="241"/>
      <c r="C266" s="241"/>
      <c r="D266" s="241"/>
      <c r="E266" s="241"/>
      <c r="F266" s="241"/>
      <c r="G266" s="241"/>
      <c r="H266" s="241"/>
      <c r="I266" s="241"/>
      <c r="J266" s="241"/>
      <c r="K266" s="241"/>
    </row>
    <row r="267" spans="2:11" x14ac:dyDescent="0.2">
      <c r="B267" s="241"/>
      <c r="C267" s="241"/>
      <c r="D267" s="241"/>
      <c r="E267" s="241"/>
      <c r="F267" s="241"/>
      <c r="G267" s="241"/>
      <c r="H267" s="241"/>
      <c r="I267" s="241"/>
      <c r="J267" s="241"/>
      <c r="K267" s="241"/>
    </row>
    <row r="268" spans="2:11" x14ac:dyDescent="0.2"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</row>
    <row r="269" spans="2:11" x14ac:dyDescent="0.2">
      <c r="B269" s="241"/>
      <c r="C269" s="241"/>
      <c r="D269" s="241"/>
      <c r="E269" s="241"/>
      <c r="F269" s="241"/>
      <c r="G269" s="241"/>
      <c r="H269" s="241"/>
      <c r="I269" s="241"/>
      <c r="J269" s="241"/>
      <c r="K269" s="241"/>
    </row>
    <row r="270" spans="2:11" x14ac:dyDescent="0.2">
      <c r="B270" s="241"/>
      <c r="C270" s="241"/>
      <c r="D270" s="241"/>
      <c r="E270" s="241"/>
      <c r="F270" s="241"/>
      <c r="G270" s="241"/>
      <c r="H270" s="241"/>
      <c r="I270" s="241"/>
      <c r="J270" s="241"/>
      <c r="K270" s="241"/>
    </row>
    <row r="271" spans="2:11" x14ac:dyDescent="0.2">
      <c r="B271" s="241"/>
      <c r="C271" s="241"/>
      <c r="D271" s="241"/>
      <c r="E271" s="241"/>
      <c r="F271" s="241"/>
      <c r="G271" s="241"/>
      <c r="H271" s="241"/>
      <c r="I271" s="241"/>
      <c r="J271" s="241"/>
      <c r="K271" s="241"/>
    </row>
    <row r="272" spans="2:11" x14ac:dyDescent="0.2">
      <c r="B272" s="241"/>
      <c r="C272" s="241"/>
      <c r="D272" s="241"/>
      <c r="E272" s="241"/>
      <c r="F272" s="241"/>
      <c r="G272" s="241"/>
      <c r="H272" s="241"/>
      <c r="I272" s="241"/>
      <c r="J272" s="241"/>
      <c r="K272" s="241"/>
    </row>
    <row r="273" spans="2:11" x14ac:dyDescent="0.2">
      <c r="B273" s="241"/>
      <c r="C273" s="241"/>
      <c r="D273" s="241"/>
      <c r="E273" s="241"/>
      <c r="F273" s="241"/>
      <c r="G273" s="241"/>
      <c r="H273" s="241"/>
      <c r="I273" s="241"/>
      <c r="J273" s="241"/>
      <c r="K273" s="241"/>
    </row>
    <row r="274" spans="2:11" x14ac:dyDescent="0.2">
      <c r="B274" s="241"/>
      <c r="C274" s="241"/>
      <c r="D274" s="241"/>
      <c r="E274" s="241"/>
      <c r="F274" s="241"/>
      <c r="G274" s="241"/>
      <c r="H274" s="241"/>
      <c r="I274" s="241"/>
      <c r="J274" s="241"/>
      <c r="K274" s="241"/>
    </row>
    <row r="275" spans="2:11" x14ac:dyDescent="0.2">
      <c r="B275" s="241"/>
      <c r="C275" s="241"/>
      <c r="D275" s="241"/>
      <c r="E275" s="241"/>
      <c r="F275" s="241"/>
      <c r="G275" s="241"/>
      <c r="H275" s="241"/>
      <c r="I275" s="241"/>
      <c r="J275" s="241"/>
      <c r="K275" s="241"/>
    </row>
    <row r="276" spans="2:11" x14ac:dyDescent="0.2">
      <c r="B276" s="241"/>
      <c r="C276" s="241"/>
      <c r="D276" s="241"/>
      <c r="E276" s="241"/>
      <c r="F276" s="241"/>
      <c r="G276" s="241"/>
      <c r="H276" s="241"/>
      <c r="I276" s="241"/>
      <c r="J276" s="241"/>
      <c r="K276" s="241"/>
    </row>
    <row r="277" spans="2:11" x14ac:dyDescent="0.2">
      <c r="B277" s="241"/>
      <c r="C277" s="241"/>
      <c r="D277" s="241"/>
      <c r="E277" s="241"/>
      <c r="F277" s="241"/>
      <c r="G277" s="241"/>
      <c r="H277" s="241"/>
      <c r="I277" s="241"/>
      <c r="J277" s="241"/>
      <c r="K277" s="241"/>
    </row>
    <row r="278" spans="2:11" x14ac:dyDescent="0.2">
      <c r="B278" s="241"/>
      <c r="C278" s="241"/>
      <c r="D278" s="241"/>
      <c r="E278" s="241"/>
      <c r="F278" s="241"/>
      <c r="G278" s="241"/>
      <c r="H278" s="241"/>
      <c r="I278" s="241"/>
      <c r="J278" s="241"/>
      <c r="K278" s="241"/>
    </row>
    <row r="279" spans="2:11" x14ac:dyDescent="0.2">
      <c r="B279" s="241"/>
      <c r="C279" s="241"/>
      <c r="D279" s="241"/>
      <c r="E279" s="241"/>
      <c r="F279" s="241"/>
      <c r="G279" s="241"/>
      <c r="H279" s="241"/>
      <c r="I279" s="241"/>
      <c r="J279" s="241"/>
      <c r="K279" s="241"/>
    </row>
    <row r="280" spans="2:11" x14ac:dyDescent="0.2">
      <c r="B280" s="241"/>
      <c r="C280" s="241"/>
      <c r="D280" s="241"/>
      <c r="E280" s="241"/>
      <c r="F280" s="241"/>
      <c r="G280" s="241"/>
      <c r="H280" s="241"/>
      <c r="I280" s="241"/>
      <c r="J280" s="241"/>
      <c r="K280" s="241"/>
    </row>
    <row r="281" spans="2:11" x14ac:dyDescent="0.2">
      <c r="B281" s="241"/>
      <c r="C281" s="241"/>
      <c r="D281" s="241"/>
      <c r="E281" s="241"/>
      <c r="F281" s="241"/>
      <c r="G281" s="241"/>
      <c r="H281" s="241"/>
      <c r="I281" s="241"/>
      <c r="J281" s="241"/>
      <c r="K281" s="241"/>
    </row>
    <row r="282" spans="2:11" x14ac:dyDescent="0.2">
      <c r="B282" s="241"/>
      <c r="C282" s="241"/>
      <c r="D282" s="241"/>
      <c r="E282" s="241"/>
      <c r="F282" s="241"/>
      <c r="G282" s="241"/>
      <c r="H282" s="241"/>
      <c r="I282" s="241"/>
      <c r="J282" s="241"/>
      <c r="K282" s="241"/>
    </row>
    <row r="283" spans="2:11" x14ac:dyDescent="0.2">
      <c r="B283" s="241"/>
      <c r="C283" s="241"/>
      <c r="D283" s="241"/>
      <c r="E283" s="241"/>
      <c r="F283" s="241"/>
      <c r="G283" s="241"/>
      <c r="H283" s="241"/>
      <c r="I283" s="241"/>
      <c r="J283" s="241"/>
      <c r="K283" s="241"/>
    </row>
    <row r="284" spans="2:11" x14ac:dyDescent="0.2">
      <c r="B284" s="241"/>
      <c r="C284" s="241"/>
      <c r="D284" s="241"/>
      <c r="E284" s="241"/>
      <c r="F284" s="241"/>
      <c r="G284" s="241"/>
      <c r="H284" s="241"/>
      <c r="I284" s="241"/>
      <c r="J284" s="241"/>
      <c r="K284" s="241"/>
    </row>
    <row r="285" spans="2:11" x14ac:dyDescent="0.2">
      <c r="B285" s="241"/>
      <c r="C285" s="241"/>
      <c r="D285" s="241"/>
      <c r="E285" s="241"/>
      <c r="F285" s="241"/>
      <c r="G285" s="241"/>
      <c r="H285" s="241"/>
      <c r="I285" s="241"/>
      <c r="J285" s="241"/>
      <c r="K285" s="241"/>
    </row>
    <row r="286" spans="2:11" x14ac:dyDescent="0.2">
      <c r="B286" s="241"/>
      <c r="C286" s="241"/>
      <c r="D286" s="241"/>
      <c r="E286" s="241"/>
      <c r="F286" s="241"/>
      <c r="G286" s="241"/>
      <c r="H286" s="241"/>
      <c r="I286" s="241"/>
      <c r="J286" s="241"/>
      <c r="K286" s="241"/>
    </row>
    <row r="287" spans="2:11" x14ac:dyDescent="0.2">
      <c r="B287" s="241"/>
      <c r="C287" s="241"/>
      <c r="D287" s="241"/>
      <c r="E287" s="241"/>
      <c r="F287" s="241"/>
      <c r="G287" s="241"/>
      <c r="H287" s="241"/>
      <c r="I287" s="241"/>
      <c r="J287" s="241"/>
      <c r="K287" s="241"/>
    </row>
    <row r="288" spans="2:11" x14ac:dyDescent="0.2">
      <c r="B288" s="241"/>
      <c r="C288" s="241"/>
      <c r="D288" s="241"/>
      <c r="E288" s="241"/>
      <c r="F288" s="241"/>
      <c r="G288" s="241"/>
      <c r="H288" s="241"/>
      <c r="I288" s="241"/>
      <c r="J288" s="241"/>
      <c r="K288" s="241"/>
    </row>
    <row r="289" spans="2:11" x14ac:dyDescent="0.2">
      <c r="B289" s="241"/>
      <c r="C289" s="241"/>
      <c r="D289" s="241"/>
      <c r="E289" s="241"/>
      <c r="F289" s="241"/>
      <c r="G289" s="241"/>
      <c r="H289" s="241"/>
      <c r="I289" s="241"/>
      <c r="J289" s="241"/>
      <c r="K289" s="241"/>
    </row>
    <row r="290" spans="2:11" x14ac:dyDescent="0.2">
      <c r="B290" s="241"/>
      <c r="C290" s="241"/>
      <c r="D290" s="241"/>
      <c r="E290" s="241"/>
      <c r="F290" s="241"/>
      <c r="G290" s="241"/>
      <c r="H290" s="241"/>
      <c r="I290" s="241"/>
      <c r="J290" s="241"/>
      <c r="K290" s="241"/>
    </row>
    <row r="291" spans="2:11" x14ac:dyDescent="0.2">
      <c r="B291" s="241"/>
      <c r="C291" s="241"/>
      <c r="D291" s="241"/>
      <c r="E291" s="241"/>
      <c r="F291" s="241"/>
      <c r="G291" s="241"/>
      <c r="H291" s="241"/>
      <c r="I291" s="241"/>
      <c r="J291" s="241"/>
      <c r="K291" s="241"/>
    </row>
    <row r="292" spans="2:11" x14ac:dyDescent="0.2">
      <c r="B292" s="241"/>
      <c r="C292" s="241"/>
      <c r="D292" s="241"/>
      <c r="E292" s="241"/>
      <c r="F292" s="241"/>
      <c r="G292" s="241"/>
      <c r="H292" s="241"/>
      <c r="I292" s="241"/>
      <c r="J292" s="241"/>
      <c r="K292" s="241"/>
    </row>
    <row r="293" spans="2:11" x14ac:dyDescent="0.2">
      <c r="B293" s="241"/>
      <c r="C293" s="241"/>
      <c r="D293" s="241"/>
      <c r="E293" s="241"/>
      <c r="F293" s="241"/>
      <c r="G293" s="241"/>
      <c r="H293" s="241"/>
      <c r="I293" s="241"/>
      <c r="J293" s="241"/>
      <c r="K293" s="241"/>
    </row>
    <row r="294" spans="2:11" x14ac:dyDescent="0.2">
      <c r="B294" s="241"/>
      <c r="C294" s="241"/>
      <c r="D294" s="241"/>
      <c r="E294" s="241"/>
      <c r="F294" s="241"/>
      <c r="G294" s="241"/>
      <c r="H294" s="241"/>
      <c r="I294" s="241"/>
      <c r="J294" s="241"/>
      <c r="K294" s="241"/>
    </row>
    <row r="295" spans="2:11" x14ac:dyDescent="0.2">
      <c r="B295" s="241"/>
      <c r="C295" s="241"/>
      <c r="D295" s="241"/>
      <c r="E295" s="241"/>
      <c r="F295" s="241"/>
      <c r="G295" s="241"/>
      <c r="H295" s="241"/>
      <c r="I295" s="241"/>
      <c r="J295" s="241"/>
      <c r="K295" s="241"/>
    </row>
    <row r="296" spans="2:11" x14ac:dyDescent="0.2">
      <c r="B296" s="241"/>
      <c r="C296" s="241"/>
      <c r="D296" s="241"/>
      <c r="E296" s="241"/>
      <c r="F296" s="241"/>
      <c r="G296" s="241"/>
      <c r="H296" s="241"/>
      <c r="I296" s="241"/>
      <c r="J296" s="241"/>
      <c r="K296" s="241"/>
    </row>
    <row r="297" spans="2:11" x14ac:dyDescent="0.2">
      <c r="B297" s="241"/>
      <c r="C297" s="241"/>
      <c r="D297" s="241"/>
      <c r="E297" s="241"/>
      <c r="F297" s="241"/>
      <c r="G297" s="241"/>
      <c r="H297" s="241"/>
      <c r="I297" s="241"/>
      <c r="J297" s="241"/>
      <c r="K297" s="241"/>
    </row>
    <row r="298" spans="2:11" x14ac:dyDescent="0.2">
      <c r="B298" s="241"/>
      <c r="C298" s="241"/>
      <c r="D298" s="241"/>
      <c r="E298" s="241"/>
      <c r="F298" s="241"/>
      <c r="G298" s="241"/>
      <c r="H298" s="241"/>
      <c r="I298" s="241"/>
      <c r="J298" s="241"/>
      <c r="K298" s="241"/>
    </row>
    <row r="299" spans="2:11" x14ac:dyDescent="0.2">
      <c r="B299" s="241"/>
      <c r="C299" s="241"/>
      <c r="D299" s="241"/>
      <c r="E299" s="241"/>
      <c r="F299" s="241"/>
      <c r="G299" s="241"/>
      <c r="H299" s="241"/>
      <c r="I299" s="241"/>
      <c r="J299" s="241"/>
      <c r="K299" s="241"/>
    </row>
    <row r="300" spans="2:11" x14ac:dyDescent="0.2">
      <c r="B300" s="241"/>
      <c r="C300" s="241"/>
      <c r="D300" s="241"/>
      <c r="E300" s="241"/>
      <c r="F300" s="241"/>
      <c r="G300" s="241"/>
      <c r="H300" s="241"/>
      <c r="I300" s="241"/>
      <c r="J300" s="241"/>
      <c r="K300" s="241"/>
    </row>
    <row r="301" spans="2:11" x14ac:dyDescent="0.2">
      <c r="B301" s="241"/>
      <c r="C301" s="241"/>
      <c r="D301" s="241"/>
      <c r="E301" s="241"/>
      <c r="F301" s="241"/>
      <c r="G301" s="241"/>
      <c r="H301" s="241"/>
      <c r="I301" s="241"/>
      <c r="J301" s="241"/>
      <c r="K301" s="241"/>
    </row>
    <row r="302" spans="2:11" x14ac:dyDescent="0.2">
      <c r="B302" s="241"/>
      <c r="C302" s="241"/>
      <c r="D302" s="241"/>
      <c r="E302" s="241"/>
      <c r="F302" s="241"/>
      <c r="G302" s="241"/>
      <c r="H302" s="241"/>
      <c r="I302" s="241"/>
      <c r="J302" s="241"/>
      <c r="K302" s="241"/>
    </row>
    <row r="303" spans="2:11" x14ac:dyDescent="0.2">
      <c r="B303" s="241"/>
      <c r="C303" s="241"/>
      <c r="D303" s="241"/>
      <c r="E303" s="241"/>
      <c r="F303" s="241"/>
      <c r="G303" s="241"/>
      <c r="H303" s="241"/>
      <c r="I303" s="241"/>
      <c r="J303" s="241"/>
      <c r="K303" s="241"/>
    </row>
    <row r="304" spans="2:11" x14ac:dyDescent="0.2">
      <c r="B304" s="241"/>
      <c r="C304" s="241"/>
      <c r="D304" s="241"/>
      <c r="E304" s="241"/>
      <c r="F304" s="241"/>
      <c r="G304" s="241"/>
      <c r="H304" s="241"/>
      <c r="I304" s="241"/>
      <c r="J304" s="241"/>
      <c r="K304" s="241"/>
    </row>
    <row r="305" spans="2:11" x14ac:dyDescent="0.2">
      <c r="B305" s="241"/>
      <c r="C305" s="241"/>
      <c r="D305" s="241"/>
      <c r="E305" s="241"/>
      <c r="F305" s="241"/>
      <c r="G305" s="241"/>
      <c r="H305" s="241"/>
      <c r="I305" s="241"/>
      <c r="J305" s="241"/>
      <c r="K305" s="241"/>
    </row>
    <row r="306" spans="2:11" x14ac:dyDescent="0.2">
      <c r="B306" s="241"/>
      <c r="C306" s="241"/>
      <c r="D306" s="241"/>
      <c r="E306" s="241"/>
      <c r="F306" s="241"/>
      <c r="G306" s="241"/>
      <c r="H306" s="241"/>
      <c r="I306" s="241"/>
      <c r="J306" s="241"/>
      <c r="K306" s="241"/>
    </row>
    <row r="307" spans="2:11" x14ac:dyDescent="0.2">
      <c r="B307" s="241"/>
      <c r="C307" s="241"/>
      <c r="D307" s="241"/>
      <c r="E307" s="241"/>
      <c r="F307" s="241"/>
      <c r="G307" s="241"/>
      <c r="H307" s="241"/>
      <c r="I307" s="241"/>
      <c r="J307" s="241"/>
      <c r="K307" s="241"/>
    </row>
    <row r="308" spans="2:11" x14ac:dyDescent="0.2">
      <c r="B308" s="241"/>
      <c r="C308" s="241"/>
      <c r="D308" s="241"/>
      <c r="E308" s="241"/>
      <c r="F308" s="241"/>
      <c r="G308" s="241"/>
      <c r="H308" s="241"/>
      <c r="I308" s="241"/>
      <c r="J308" s="241"/>
      <c r="K308" s="241"/>
    </row>
    <row r="309" spans="2:11" x14ac:dyDescent="0.2">
      <c r="B309" s="241"/>
      <c r="C309" s="241"/>
      <c r="D309" s="241"/>
      <c r="E309" s="241"/>
      <c r="F309" s="241"/>
      <c r="G309" s="241"/>
      <c r="H309" s="241"/>
      <c r="I309" s="241"/>
      <c r="J309" s="241"/>
      <c r="K309" s="241"/>
    </row>
    <row r="310" spans="2:11" x14ac:dyDescent="0.2">
      <c r="B310" s="241"/>
      <c r="C310" s="241"/>
      <c r="D310" s="241"/>
      <c r="E310" s="241"/>
      <c r="F310" s="241"/>
      <c r="G310" s="241"/>
      <c r="H310" s="241"/>
      <c r="I310" s="241"/>
      <c r="J310" s="241"/>
      <c r="K310" s="241"/>
    </row>
    <row r="311" spans="2:11" x14ac:dyDescent="0.2">
      <c r="B311" s="241"/>
      <c r="C311" s="241"/>
      <c r="D311" s="241"/>
      <c r="E311" s="241"/>
      <c r="F311" s="241"/>
      <c r="G311" s="241"/>
      <c r="H311" s="241"/>
      <c r="I311" s="241"/>
      <c r="J311" s="241"/>
      <c r="K311" s="241"/>
    </row>
  </sheetData>
  <mergeCells count="3">
    <mergeCell ref="A3:L3"/>
    <mergeCell ref="B4:F4"/>
    <mergeCell ref="G4:K4"/>
  </mergeCells>
  <conditionalFormatting sqref="B6:K103">
    <cfRule type="cellIs" dxfId="2" priority="1" operator="lessThan">
      <formula>0.05</formula>
    </cfRule>
  </conditionalFormatting>
  <printOptions horizontalCentered="1" verticalCentered="1"/>
  <pageMargins left="0.55118110236220474" right="0.74803149606299213" top="0" bottom="0" header="0.11811023622047245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313"/>
  <sheetViews>
    <sheetView zoomScaleNormal="100" zoomScaleSheetLayoutView="100" workbookViewId="0">
      <selection activeCell="H6" sqref="H6"/>
    </sheetView>
  </sheetViews>
  <sheetFormatPr defaultColWidth="9.140625" defaultRowHeight="12.75" x14ac:dyDescent="0.2"/>
  <cols>
    <col min="1" max="1" width="31.42578125" style="116" customWidth="1"/>
    <col min="2" max="11" width="9.140625" style="235"/>
    <col min="12" max="12" width="36.42578125" style="240" customWidth="1"/>
    <col min="13" max="13" width="8" style="240" customWidth="1"/>
    <col min="14" max="16384" width="9.140625" style="235"/>
  </cols>
  <sheetData>
    <row r="1" spans="1:71" s="393" customFormat="1" ht="15" x14ac:dyDescent="0.25">
      <c r="A1" s="388" t="s">
        <v>377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  <c r="M1" s="390"/>
    </row>
    <row r="2" spans="1:71" s="393" customFormat="1" ht="14.25" customHeight="1" x14ac:dyDescent="0.25">
      <c r="A2" s="409" t="s">
        <v>376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  <c r="M2" s="390"/>
    </row>
    <row r="3" spans="1:71" s="393" customFormat="1" ht="15" x14ac:dyDescent="0.25">
      <c r="A3" s="408" t="s">
        <v>304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397"/>
    </row>
    <row r="4" spans="1:71" ht="20.25" customHeight="1" thickBot="1" x14ac:dyDescent="0.3">
      <c r="A4" s="8" t="s">
        <v>0</v>
      </c>
      <c r="B4" s="266"/>
      <c r="C4" s="266"/>
      <c r="D4" s="266"/>
      <c r="E4" s="266" t="s">
        <v>1</v>
      </c>
      <c r="F4" s="264"/>
      <c r="G4" s="266"/>
      <c r="H4" s="266"/>
      <c r="I4" s="266" t="s">
        <v>224</v>
      </c>
      <c r="J4" s="262"/>
      <c r="K4" s="262"/>
      <c r="L4" s="9" t="s">
        <v>3</v>
      </c>
      <c r="M4" s="9"/>
    </row>
    <row r="5" spans="1:71" s="101" customFormat="1" ht="15.75" customHeight="1" thickBot="1" x14ac:dyDescent="0.25">
      <c r="A5" s="192"/>
      <c r="B5" s="222">
        <v>2011</v>
      </c>
      <c r="C5" s="222">
        <v>2012</v>
      </c>
      <c r="D5" s="255">
        <v>2013</v>
      </c>
      <c r="E5" s="222">
        <v>2014</v>
      </c>
      <c r="F5" s="263">
        <v>2015</v>
      </c>
      <c r="G5" s="222">
        <v>2011</v>
      </c>
      <c r="H5" s="222">
        <v>2012</v>
      </c>
      <c r="I5" s="255">
        <v>2013</v>
      </c>
      <c r="J5" s="222">
        <v>2014</v>
      </c>
      <c r="K5" s="263">
        <v>2015</v>
      </c>
      <c r="L5" s="193" t="s">
        <v>4</v>
      </c>
      <c r="M5" s="161"/>
    </row>
    <row r="6" spans="1:71" s="101" customFormat="1" ht="19.5" customHeight="1" thickBot="1" x14ac:dyDescent="0.25">
      <c r="A6" s="194" t="s">
        <v>5</v>
      </c>
      <c r="B6" s="15">
        <v>164127.24706664943</v>
      </c>
      <c r="C6" s="15">
        <v>181761.79833744242</v>
      </c>
      <c r="D6" s="15">
        <v>186539.98818815523</v>
      </c>
      <c r="E6" s="15">
        <v>189761.91976814443</v>
      </c>
      <c r="F6" s="130">
        <v>184298.24845569787</v>
      </c>
      <c r="G6" s="15">
        <v>200070.0074797523</v>
      </c>
      <c r="H6" s="15">
        <v>225727.4986174831</v>
      </c>
      <c r="I6" s="15">
        <v>226549.17660857728</v>
      </c>
      <c r="J6" s="15">
        <v>214074.42752173299</v>
      </c>
      <c r="K6" s="130">
        <v>168020.7748506029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</row>
    <row r="7" spans="1:71" ht="19.5" customHeight="1" x14ac:dyDescent="0.2">
      <c r="A7" s="17" t="s">
        <v>7</v>
      </c>
      <c r="B7" s="18">
        <v>64846.417922722823</v>
      </c>
      <c r="C7" s="18">
        <v>73839.916125686752</v>
      </c>
      <c r="D7" s="18">
        <v>84770.874379577959</v>
      </c>
      <c r="E7" s="18">
        <v>83211.884939267024</v>
      </c>
      <c r="F7" s="131">
        <v>79226.41318079023</v>
      </c>
      <c r="G7" s="19">
        <v>12927.885156841388</v>
      </c>
      <c r="H7" s="19">
        <v>26588.275571798655</v>
      </c>
      <c r="I7" s="19">
        <v>15732.326941048334</v>
      </c>
      <c r="J7" s="18">
        <v>18945.705241177111</v>
      </c>
      <c r="K7" s="131">
        <v>18014.977777359865</v>
      </c>
      <c r="L7" s="37" t="s">
        <v>8</v>
      </c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</row>
    <row r="8" spans="1:71" ht="20.100000000000001" customHeight="1" x14ac:dyDescent="0.2">
      <c r="A8" s="86" t="s">
        <v>9</v>
      </c>
      <c r="B8" s="22">
        <v>97044.864374957251</v>
      </c>
      <c r="C8" s="22">
        <v>105732.04960030667</v>
      </c>
      <c r="D8" s="22">
        <v>99148.403655820293</v>
      </c>
      <c r="E8" s="22">
        <v>103599.21365035696</v>
      </c>
      <c r="F8" s="132">
        <v>101848.72607815942</v>
      </c>
      <c r="G8" s="22">
        <v>73220.889607695121</v>
      </c>
      <c r="H8" s="22">
        <v>75579.458045262392</v>
      </c>
      <c r="I8" s="22">
        <v>82646.882262219209</v>
      </c>
      <c r="J8" s="22">
        <v>79513.927951141697</v>
      </c>
      <c r="K8" s="132">
        <v>81938.422765789262</v>
      </c>
      <c r="L8" s="196" t="s">
        <v>10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</row>
    <row r="9" spans="1:71" ht="23.25" customHeight="1" x14ac:dyDescent="0.2">
      <c r="A9" s="86" t="s">
        <v>298</v>
      </c>
      <c r="B9" s="22" t="s">
        <v>293</v>
      </c>
      <c r="C9" s="22" t="s">
        <v>293</v>
      </c>
      <c r="D9" s="22" t="s">
        <v>293</v>
      </c>
      <c r="E9" s="22" t="s">
        <v>293</v>
      </c>
      <c r="F9" s="132" t="s">
        <v>293</v>
      </c>
      <c r="G9" s="22">
        <v>111606.80735194011</v>
      </c>
      <c r="H9" s="22">
        <v>119986.1130020422</v>
      </c>
      <c r="I9" s="22">
        <v>122973.45132743364</v>
      </c>
      <c r="J9" s="22">
        <v>111634.8773841962</v>
      </c>
      <c r="K9" s="132">
        <v>63760.21798365123</v>
      </c>
      <c r="L9" s="196" t="s">
        <v>258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</row>
    <row r="10" spans="1:71" ht="20.100000000000001" customHeight="1" thickBot="1" x14ac:dyDescent="0.25">
      <c r="A10" s="197" t="s">
        <v>179</v>
      </c>
      <c r="B10" s="18">
        <v>2235.9647689693647</v>
      </c>
      <c r="C10" s="18">
        <v>2189.8326114490164</v>
      </c>
      <c r="D10" s="18">
        <v>2620.7101527569775</v>
      </c>
      <c r="E10" s="18">
        <v>2950.8211785204367</v>
      </c>
      <c r="F10" s="131">
        <v>3223.1091967482025</v>
      </c>
      <c r="G10" s="18">
        <v>2314.4253632757031</v>
      </c>
      <c r="H10" s="18">
        <v>3573.6519983798521</v>
      </c>
      <c r="I10" s="18">
        <v>5196.5160778761065</v>
      </c>
      <c r="J10" s="18">
        <v>3979.916945217984</v>
      </c>
      <c r="K10" s="131">
        <v>4307.156323802561</v>
      </c>
      <c r="L10" s="198" t="s">
        <v>190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</row>
    <row r="11" spans="1:71" s="101" customFormat="1" ht="13.5" thickBot="1" x14ac:dyDescent="0.25">
      <c r="A11" s="192" t="s">
        <v>11</v>
      </c>
      <c r="B11" s="27">
        <v>39818.647665677287</v>
      </c>
      <c r="C11" s="27">
        <v>44073.989479699827</v>
      </c>
      <c r="D11" s="27">
        <v>54355.558051463588</v>
      </c>
      <c r="E11" s="27">
        <v>52323.328543574935</v>
      </c>
      <c r="F11" s="133">
        <v>47577.232691697893</v>
      </c>
      <c r="G11" s="27">
        <v>11052.642730004085</v>
      </c>
      <c r="H11" s="27">
        <v>24955.250654453219</v>
      </c>
      <c r="I11" s="27">
        <v>13374.622827501704</v>
      </c>
      <c r="J11" s="27">
        <v>16727.013153267031</v>
      </c>
      <c r="K11" s="133">
        <v>14981.289961935616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</row>
    <row r="12" spans="1:71" ht="18" customHeight="1" thickBot="1" x14ac:dyDescent="0.25">
      <c r="A12" s="200" t="s">
        <v>265</v>
      </c>
      <c r="B12" s="30">
        <v>36870.909599321938</v>
      </c>
      <c r="C12" s="30">
        <v>40600.738808211325</v>
      </c>
      <c r="D12" s="30">
        <v>49645.620770047652</v>
      </c>
      <c r="E12" s="30">
        <v>46957.834316070846</v>
      </c>
      <c r="F12" s="64">
        <v>43486.060071653643</v>
      </c>
      <c r="G12" s="31">
        <v>10321.935552400275</v>
      </c>
      <c r="H12" s="31">
        <v>24286.095408662452</v>
      </c>
      <c r="I12" s="31">
        <v>12691.611320898572</v>
      </c>
      <c r="J12" s="31">
        <v>15651.455431084469</v>
      </c>
      <c r="K12" s="134">
        <v>14073.948866720684</v>
      </c>
      <c r="L12" s="201" t="s">
        <v>270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</row>
    <row r="13" spans="1:71" ht="15.75" customHeight="1" x14ac:dyDescent="0.2">
      <c r="A13" s="33" t="s">
        <v>13</v>
      </c>
      <c r="B13" s="22">
        <v>34308.959388642557</v>
      </c>
      <c r="C13" s="22">
        <v>37375.376337009548</v>
      </c>
      <c r="D13" s="22">
        <v>42504.977441252558</v>
      </c>
      <c r="E13" s="19">
        <v>43076.475542531327</v>
      </c>
      <c r="F13" s="150">
        <v>41116.272889720538</v>
      </c>
      <c r="G13" s="34">
        <v>5656.3017902654874</v>
      </c>
      <c r="H13" s="34">
        <v>7304.1095597901694</v>
      </c>
      <c r="I13" s="34">
        <v>9516.7794581347862</v>
      </c>
      <c r="J13" s="34">
        <v>10983.167554792917</v>
      </c>
      <c r="K13" s="135">
        <v>10172.318868311637</v>
      </c>
      <c r="L13" s="35" t="s">
        <v>14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</row>
    <row r="14" spans="1:71" ht="15.75" customHeight="1" x14ac:dyDescent="0.2">
      <c r="A14" s="202" t="s">
        <v>15</v>
      </c>
      <c r="B14" s="18">
        <v>32488.815420509134</v>
      </c>
      <c r="C14" s="18">
        <v>35198.236479674895</v>
      </c>
      <c r="D14" s="18">
        <v>40142.681060857729</v>
      </c>
      <c r="E14" s="18">
        <v>40240.019799790192</v>
      </c>
      <c r="F14" s="131">
        <v>38555.324303369998</v>
      </c>
      <c r="G14" s="18">
        <v>5407.8361557712742</v>
      </c>
      <c r="H14" s="18">
        <v>7086.908157778842</v>
      </c>
      <c r="I14" s="18">
        <v>9252.6716419332879</v>
      </c>
      <c r="J14" s="18">
        <v>10679.765399106267</v>
      </c>
      <c r="K14" s="131">
        <v>9900.2242518214989</v>
      </c>
      <c r="L14" s="37" t="s">
        <v>16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</row>
    <row r="15" spans="1:71" x14ac:dyDescent="0.2">
      <c r="A15" s="41" t="s">
        <v>17</v>
      </c>
      <c r="B15" s="39">
        <v>610.56884554663111</v>
      </c>
      <c r="C15" s="39">
        <v>750.69382626548634</v>
      </c>
      <c r="D15" s="39">
        <v>746.40226385296125</v>
      </c>
      <c r="E15" s="39">
        <v>886.62727440871959</v>
      </c>
      <c r="F15" s="136">
        <v>835.25737319891005</v>
      </c>
      <c r="G15" s="39">
        <v>31.540608204220561</v>
      </c>
      <c r="H15" s="7">
        <v>31.078075937372372</v>
      </c>
      <c r="I15" s="39">
        <v>49.834064533696399</v>
      </c>
      <c r="J15" s="39">
        <v>55.592237261580387</v>
      </c>
      <c r="K15" s="136">
        <v>47.82203805449592</v>
      </c>
      <c r="L15" s="42" t="s">
        <v>18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</row>
    <row r="16" spans="1:71" x14ac:dyDescent="0.2">
      <c r="A16" s="41" t="s">
        <v>19</v>
      </c>
      <c r="B16" s="39">
        <v>2946.0171369312361</v>
      </c>
      <c r="C16" s="39">
        <v>3122.534902584172</v>
      </c>
      <c r="D16" s="39">
        <v>3836.9649211708647</v>
      </c>
      <c r="E16" s="39">
        <v>4504.5640643814686</v>
      </c>
      <c r="F16" s="136">
        <v>3804.5319662084994</v>
      </c>
      <c r="G16" s="39">
        <v>2548.4297117086476</v>
      </c>
      <c r="H16" s="39">
        <v>3500.6883264945945</v>
      </c>
      <c r="I16" s="39">
        <v>3908.5611019741327</v>
      </c>
      <c r="J16" s="39">
        <v>4408.214680220708</v>
      </c>
      <c r="K16" s="136">
        <v>4106.2318347307082</v>
      </c>
      <c r="L16" s="42" t="s">
        <v>20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</row>
    <row r="17" spans="1:71" x14ac:dyDescent="0.2">
      <c r="A17" s="41" t="s">
        <v>21</v>
      </c>
      <c r="B17" s="39">
        <v>317.21216264125115</v>
      </c>
      <c r="C17" s="39">
        <v>292.47932438741998</v>
      </c>
      <c r="D17" s="39">
        <v>331.17109652825053</v>
      </c>
      <c r="E17" s="39">
        <v>367.00676695095359</v>
      </c>
      <c r="F17" s="136">
        <v>347.64809320220712</v>
      </c>
      <c r="G17" s="39">
        <v>14.070169146358063</v>
      </c>
      <c r="H17" s="39">
        <v>12.929294368332199</v>
      </c>
      <c r="I17" s="39">
        <v>8.7421451327433637</v>
      </c>
      <c r="J17" s="39">
        <v>15.815689852861039</v>
      </c>
      <c r="K17" s="136">
        <v>18.906815335504092</v>
      </c>
      <c r="L17" s="42" t="s">
        <v>22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</row>
    <row r="18" spans="1:71" x14ac:dyDescent="0.2">
      <c r="A18" s="41" t="s">
        <v>23</v>
      </c>
      <c r="B18" s="39">
        <v>352.36348838938051</v>
      </c>
      <c r="C18" s="39">
        <v>322.24861824642596</v>
      </c>
      <c r="D18" s="39">
        <v>438.3466584070797</v>
      </c>
      <c r="E18" s="39">
        <v>277.33534223160763</v>
      </c>
      <c r="F18" s="136">
        <v>304.35685224523183</v>
      </c>
      <c r="G18" s="39">
        <v>99.585295000680787</v>
      </c>
      <c r="H18" s="39">
        <v>92.795070720217851</v>
      </c>
      <c r="I18" s="39">
        <v>137.93997277059225</v>
      </c>
      <c r="J18" s="39">
        <v>118.75326689645777</v>
      </c>
      <c r="K18" s="136">
        <v>44.576001820163498</v>
      </c>
      <c r="L18" s="42" t="s">
        <v>24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</row>
    <row r="19" spans="1:71" x14ac:dyDescent="0.2">
      <c r="A19" s="41" t="s">
        <v>25</v>
      </c>
      <c r="B19" s="39">
        <v>4352.0541397059178</v>
      </c>
      <c r="C19" s="39">
        <v>4000.0753894596669</v>
      </c>
      <c r="D19" s="39">
        <v>4167.5526594962566</v>
      </c>
      <c r="E19" s="39">
        <v>4823.5409339100806</v>
      </c>
      <c r="F19" s="136">
        <v>4664.120104631229</v>
      </c>
      <c r="G19" s="39">
        <v>485.59642117903303</v>
      </c>
      <c r="H19" s="39">
        <v>358.14973423008831</v>
      </c>
      <c r="I19" s="39">
        <v>387.26529149081011</v>
      </c>
      <c r="J19" s="39">
        <v>546.26408891280664</v>
      </c>
      <c r="K19" s="136">
        <v>475.14902991013633</v>
      </c>
      <c r="L19" s="42" t="s">
        <v>26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</row>
    <row r="20" spans="1:71" x14ac:dyDescent="0.2">
      <c r="A20" s="41" t="s">
        <v>27</v>
      </c>
      <c r="B20" s="39">
        <v>8347.4722767297553</v>
      </c>
      <c r="C20" s="39">
        <v>9971.7887482421993</v>
      </c>
      <c r="D20" s="39">
        <v>10324.95557522124</v>
      </c>
      <c r="E20" s="39">
        <v>11554.484248493187</v>
      </c>
      <c r="F20" s="136">
        <v>11939.672513659661</v>
      </c>
      <c r="G20" s="39">
        <v>417.17504524166065</v>
      </c>
      <c r="H20" s="39">
        <v>438.39255980789625</v>
      </c>
      <c r="I20" s="39">
        <v>617.80358992511913</v>
      </c>
      <c r="J20" s="39">
        <v>699.26110402179847</v>
      </c>
      <c r="K20" s="136">
        <v>813.62741943950971</v>
      </c>
      <c r="L20" s="42" t="s">
        <v>320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</row>
    <row r="21" spans="1:71" x14ac:dyDescent="0.2">
      <c r="A21" s="41" t="s">
        <v>28</v>
      </c>
      <c r="B21" s="39">
        <v>107.78830179441789</v>
      </c>
      <c r="C21" s="39">
        <v>128.21325810494218</v>
      </c>
      <c r="D21" s="39">
        <v>137.80407842069434</v>
      </c>
      <c r="E21" s="39">
        <v>146.38263123160763</v>
      </c>
      <c r="F21" s="136">
        <v>151.84248691190737</v>
      </c>
      <c r="G21" s="39">
        <v>45.761646968005472</v>
      </c>
      <c r="H21" s="39">
        <v>22.79082472974812</v>
      </c>
      <c r="I21" s="39">
        <v>35.216826957113682</v>
      </c>
      <c r="J21" s="39">
        <v>45.37342321798365</v>
      </c>
      <c r="K21" s="136">
        <v>59.990834435967301</v>
      </c>
      <c r="L21" s="42" t="s">
        <v>29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</row>
    <row r="22" spans="1:71" x14ac:dyDescent="0.2">
      <c r="A22" s="41" t="s">
        <v>30</v>
      </c>
      <c r="B22" s="39">
        <v>394.12876539142354</v>
      </c>
      <c r="C22" s="39">
        <v>440.69167241064645</v>
      </c>
      <c r="D22" s="39">
        <v>436.90528713410487</v>
      </c>
      <c r="E22" s="39">
        <v>457.25312408719333</v>
      </c>
      <c r="F22" s="136">
        <v>510.46080854049075</v>
      </c>
      <c r="G22" s="39">
        <v>8.5070553410483321</v>
      </c>
      <c r="H22" s="39">
        <v>11.273432958475153</v>
      </c>
      <c r="I22" s="39">
        <v>15.83885119128659</v>
      </c>
      <c r="J22" s="39">
        <v>9.6505495313351517</v>
      </c>
      <c r="K22" s="136">
        <v>13.590078324250683</v>
      </c>
      <c r="L22" s="42" t="s">
        <v>31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</row>
    <row r="23" spans="1:71" x14ac:dyDescent="0.2">
      <c r="A23" s="41" t="s">
        <v>32</v>
      </c>
      <c r="B23" s="39">
        <v>5436.8647721252073</v>
      </c>
      <c r="C23" s="39">
        <v>6398.7385301109825</v>
      </c>
      <c r="D23" s="39">
        <v>5487.9046281824367</v>
      </c>
      <c r="E23" s="39">
        <v>5869.7624702425101</v>
      </c>
      <c r="F23" s="136">
        <v>5505.4880904588017</v>
      </c>
      <c r="G23" s="39">
        <v>520.01048566099382</v>
      </c>
      <c r="H23" s="39">
        <v>455.33433390014983</v>
      </c>
      <c r="I23" s="39">
        <v>368.295985840708</v>
      </c>
      <c r="J23" s="39">
        <v>732.77607743869214</v>
      </c>
      <c r="K23" s="136">
        <v>635.79254732782022</v>
      </c>
      <c r="L23" s="42" t="s">
        <v>321</v>
      </c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</row>
    <row r="24" spans="1:71" x14ac:dyDescent="0.2">
      <c r="A24" s="41" t="s">
        <v>33</v>
      </c>
      <c r="B24" s="39">
        <v>99.763530309053834</v>
      </c>
      <c r="C24" s="39">
        <v>84.580687490810035</v>
      </c>
      <c r="D24" s="39">
        <v>56.190437304288636</v>
      </c>
      <c r="E24" s="39">
        <v>59.507478986376022</v>
      </c>
      <c r="F24" s="136">
        <v>84.248409561307895</v>
      </c>
      <c r="G24" s="39">
        <v>1.2903711259360109</v>
      </c>
      <c r="H24" s="39">
        <v>2.3411360381211708</v>
      </c>
      <c r="I24" s="39">
        <v>13.686663036078965</v>
      </c>
      <c r="J24" s="39">
        <v>36.345806749318811</v>
      </c>
      <c r="K24" s="136">
        <v>48.714124686648503</v>
      </c>
      <c r="L24" s="42" t="s">
        <v>34</v>
      </c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</row>
    <row r="25" spans="1:71" x14ac:dyDescent="0.2">
      <c r="A25" s="41" t="s">
        <v>35</v>
      </c>
      <c r="B25" s="39">
        <v>1379.1274876596399</v>
      </c>
      <c r="C25" s="39">
        <v>1343.9033368839471</v>
      </c>
      <c r="D25" s="39">
        <v>1372.4771422736555</v>
      </c>
      <c r="E25" s="39">
        <v>1454.3359539591279</v>
      </c>
      <c r="F25" s="136">
        <v>1443.6515290834332</v>
      </c>
      <c r="G25" s="39">
        <v>305.57426914091246</v>
      </c>
      <c r="H25" s="39">
        <v>496.53264398687566</v>
      </c>
      <c r="I25" s="39">
        <v>797.56275289312453</v>
      </c>
      <c r="J25" s="39">
        <v>1225.4396988446867</v>
      </c>
      <c r="K25" s="136">
        <v>1330.8120187279294</v>
      </c>
      <c r="L25" s="42" t="s">
        <v>36</v>
      </c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</row>
    <row r="26" spans="1:71" x14ac:dyDescent="0.2">
      <c r="A26" s="41" t="s">
        <v>37</v>
      </c>
      <c r="B26" s="39">
        <v>173.29870441388789</v>
      </c>
      <c r="C26" s="39">
        <v>213.55964871316516</v>
      </c>
      <c r="D26" s="39">
        <v>191.43471586113003</v>
      </c>
      <c r="E26" s="39">
        <v>205.44413513896458</v>
      </c>
      <c r="F26" s="136">
        <v>214.21492946147134</v>
      </c>
      <c r="G26" s="39">
        <v>20.920980299523492</v>
      </c>
      <c r="H26" s="39">
        <v>41.321864138869991</v>
      </c>
      <c r="I26" s="39">
        <v>15.977949081007489</v>
      </c>
      <c r="J26" s="39">
        <v>21.924615771117168</v>
      </c>
      <c r="K26" s="136">
        <v>35.397515613950958</v>
      </c>
      <c r="L26" s="42" t="s">
        <v>38</v>
      </c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</row>
    <row r="27" spans="1:71" x14ac:dyDescent="0.2">
      <c r="A27" s="41" t="s">
        <v>39</v>
      </c>
      <c r="B27" s="39">
        <v>1414.5327149679943</v>
      </c>
      <c r="C27" s="39">
        <v>1613.7949229751111</v>
      </c>
      <c r="D27" s="39">
        <v>1602.148585976855</v>
      </c>
      <c r="E27" s="39">
        <v>1870.2928465095367</v>
      </c>
      <c r="F27" s="136">
        <v>1652.6205693968659</v>
      </c>
      <c r="G27" s="39">
        <v>150.22901041252558</v>
      </c>
      <c r="H27" s="39">
        <v>173.90877378014972</v>
      </c>
      <c r="I27" s="39">
        <v>188.86662409802588</v>
      </c>
      <c r="J27" s="39">
        <v>237.55249991553137</v>
      </c>
      <c r="K27" s="136">
        <v>340.66329695346053</v>
      </c>
      <c r="L27" s="42" t="s">
        <v>196</v>
      </c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</row>
    <row r="28" spans="1:71" x14ac:dyDescent="0.2">
      <c r="A28" s="41" t="s">
        <v>40</v>
      </c>
      <c r="B28" s="39">
        <v>709.41667014567895</v>
      </c>
      <c r="C28" s="39">
        <v>925.51517895439042</v>
      </c>
      <c r="D28" s="39">
        <v>931.42100258679375</v>
      </c>
      <c r="E28" s="39">
        <v>1058.8453227193461</v>
      </c>
      <c r="F28" s="136">
        <v>921.33492782542237</v>
      </c>
      <c r="G28" s="39">
        <v>14.772095910142953</v>
      </c>
      <c r="H28" s="39">
        <v>19.873811234853651</v>
      </c>
      <c r="I28" s="39">
        <v>18.018324846834581</v>
      </c>
      <c r="J28" s="39">
        <v>20.250433863760222</v>
      </c>
      <c r="K28" s="136">
        <v>19.118807114441417</v>
      </c>
      <c r="L28" s="42" t="s">
        <v>41</v>
      </c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</row>
    <row r="29" spans="1:71" ht="25.5" x14ac:dyDescent="0.2">
      <c r="A29" s="203" t="s">
        <v>229</v>
      </c>
      <c r="B29" s="39">
        <v>5848.2064237576596</v>
      </c>
      <c r="C29" s="39">
        <v>5589.4184348455356</v>
      </c>
      <c r="D29" s="39">
        <v>10081.002008441117</v>
      </c>
      <c r="E29" s="39">
        <v>6704.6372065395099</v>
      </c>
      <c r="F29" s="136">
        <v>6175.8756489845555</v>
      </c>
      <c r="G29" s="39">
        <v>744.37299043158657</v>
      </c>
      <c r="H29" s="39">
        <v>1429.4982754530986</v>
      </c>
      <c r="I29" s="39">
        <v>2689.0614981620151</v>
      </c>
      <c r="J29" s="39">
        <v>2506.5512266076303</v>
      </c>
      <c r="K29" s="136">
        <v>1909.8318893465132</v>
      </c>
      <c r="L29" s="204" t="s">
        <v>228</v>
      </c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</row>
    <row r="30" spans="1:71" x14ac:dyDescent="0.2">
      <c r="A30" s="197" t="s">
        <v>43</v>
      </c>
      <c r="B30" s="18">
        <v>1820.1439681334252</v>
      </c>
      <c r="C30" s="18">
        <v>2177.1398573346496</v>
      </c>
      <c r="D30" s="18">
        <v>2362.2963803948264</v>
      </c>
      <c r="E30" s="18">
        <v>2836.4557427411441</v>
      </c>
      <c r="F30" s="131">
        <v>2560.9485863505442</v>
      </c>
      <c r="G30" s="18">
        <v>248.46563449421376</v>
      </c>
      <c r="H30" s="18">
        <v>217.20140201132742</v>
      </c>
      <c r="I30" s="18">
        <v>264.10781620149766</v>
      </c>
      <c r="J30" s="18">
        <v>303.40215568664848</v>
      </c>
      <c r="K30" s="131">
        <v>272.09461649013627</v>
      </c>
      <c r="L30" s="198" t="s">
        <v>44</v>
      </c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</row>
    <row r="31" spans="1:71" x14ac:dyDescent="0.2">
      <c r="A31" s="41" t="s">
        <v>65</v>
      </c>
      <c r="B31" s="39">
        <v>81.916788217835176</v>
      </c>
      <c r="C31" s="39">
        <v>310.00014914880876</v>
      </c>
      <c r="D31" s="39">
        <v>207.9887469026549</v>
      </c>
      <c r="E31" s="39">
        <v>428.59513518528593</v>
      </c>
      <c r="F31" s="136">
        <v>359.58488433514981</v>
      </c>
      <c r="G31" s="39">
        <v>18.077085530292717</v>
      </c>
      <c r="H31" s="39">
        <v>16.65492805718176</v>
      </c>
      <c r="I31" s="39">
        <v>16.95726725663717</v>
      </c>
      <c r="J31" s="39">
        <v>17.543311501362403</v>
      </c>
      <c r="K31" s="136">
        <v>17.709375989100817</v>
      </c>
      <c r="L31" s="42" t="s">
        <v>66</v>
      </c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</row>
    <row r="32" spans="1:71" x14ac:dyDescent="0.2">
      <c r="A32" s="41" t="s">
        <v>45</v>
      </c>
      <c r="B32" s="47">
        <v>18.399664974812801</v>
      </c>
      <c r="C32" s="47">
        <v>22.573301113682792</v>
      </c>
      <c r="D32" s="47">
        <v>16.963010483321987</v>
      </c>
      <c r="E32" s="47">
        <v>23.789647010899181</v>
      </c>
      <c r="F32" s="137">
        <v>28.616680182561304</v>
      </c>
      <c r="G32" s="47">
        <v>29.859109464942151</v>
      </c>
      <c r="H32" s="47">
        <v>19.94024932334921</v>
      </c>
      <c r="I32" s="47">
        <v>22.974245064669844</v>
      </c>
      <c r="J32" s="47">
        <v>22.338167997275207</v>
      </c>
      <c r="K32" s="137">
        <v>21.442252852861035</v>
      </c>
      <c r="L32" s="42" t="s">
        <v>46</v>
      </c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</row>
    <row r="33" spans="1:71" x14ac:dyDescent="0.2">
      <c r="A33" s="41" t="s">
        <v>47</v>
      </c>
      <c r="B33" s="39">
        <v>347.92445686317279</v>
      </c>
      <c r="C33" s="39">
        <v>385.32973008305004</v>
      </c>
      <c r="D33" s="39">
        <v>423.56089748127977</v>
      </c>
      <c r="E33" s="39">
        <v>434.03318007629434</v>
      </c>
      <c r="F33" s="136">
        <v>470.05139820435966</v>
      </c>
      <c r="G33" s="39">
        <v>32.724480465622882</v>
      </c>
      <c r="H33" s="39">
        <v>35.329448084411155</v>
      </c>
      <c r="I33" s="39">
        <v>30.969067392784208</v>
      </c>
      <c r="J33" s="39">
        <v>36.52155239509537</v>
      </c>
      <c r="K33" s="136">
        <v>53.28807081471389</v>
      </c>
      <c r="L33" s="42" t="s">
        <v>48</v>
      </c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</row>
    <row r="34" spans="1:71" x14ac:dyDescent="0.2">
      <c r="A34" s="41" t="s">
        <v>49</v>
      </c>
      <c r="B34" s="39">
        <v>510.24750348536486</v>
      </c>
      <c r="C34" s="39">
        <v>483.77463088087171</v>
      </c>
      <c r="D34" s="39">
        <v>677.50359482641261</v>
      </c>
      <c r="E34" s="39">
        <v>516.806122583106</v>
      </c>
      <c r="F34" s="136">
        <v>374.12681550762949</v>
      </c>
      <c r="G34" s="39">
        <v>11.045788435670527</v>
      </c>
      <c r="H34" s="39">
        <v>10.262009904887682</v>
      </c>
      <c r="I34" s="39">
        <v>43.427353029271615</v>
      </c>
      <c r="J34" s="39">
        <v>20.567483716621254</v>
      </c>
      <c r="K34" s="136">
        <v>8.1685913651226176</v>
      </c>
      <c r="L34" s="42" t="s">
        <v>50</v>
      </c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</row>
    <row r="35" spans="1:71" x14ac:dyDescent="0.2">
      <c r="A35" s="41" t="s">
        <v>51</v>
      </c>
      <c r="B35" s="39">
        <v>332.61758673110995</v>
      </c>
      <c r="C35" s="39">
        <v>411.26086179365518</v>
      </c>
      <c r="D35" s="39">
        <v>453.93850238257318</v>
      </c>
      <c r="E35" s="39">
        <v>572.97893527792951</v>
      </c>
      <c r="F35" s="136">
        <v>558.66755920743867</v>
      </c>
      <c r="G35" s="39">
        <v>38.827357252552751</v>
      </c>
      <c r="H35" s="39">
        <v>43.416864206643965</v>
      </c>
      <c r="I35" s="39">
        <v>55.108845473110968</v>
      </c>
      <c r="J35" s="39">
        <v>118.97922775749319</v>
      </c>
      <c r="K35" s="136">
        <v>90.842252438365165</v>
      </c>
      <c r="L35" s="42" t="s">
        <v>52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</row>
    <row r="36" spans="1:71" x14ac:dyDescent="0.2">
      <c r="A36" s="41" t="s">
        <v>69</v>
      </c>
      <c r="B36" s="39">
        <v>267.12180486589489</v>
      </c>
      <c r="C36" s="39">
        <v>235.90858742273667</v>
      </c>
      <c r="D36" s="39">
        <v>260.90454486044933</v>
      </c>
      <c r="E36" s="39">
        <v>402.86929372752047</v>
      </c>
      <c r="F36" s="136">
        <v>346.8357898419618</v>
      </c>
      <c r="G36" s="39">
        <v>47.980504062627638</v>
      </c>
      <c r="H36" s="39">
        <v>26.654734507828458</v>
      </c>
      <c r="I36" s="39">
        <v>28.704850918992513</v>
      </c>
      <c r="J36" s="39">
        <v>21.030070010899184</v>
      </c>
      <c r="K36" s="136">
        <v>15.63779458855586</v>
      </c>
      <c r="L36" s="42" t="s">
        <v>70</v>
      </c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</row>
    <row r="37" spans="1:71" x14ac:dyDescent="0.2">
      <c r="A37" s="41" t="s">
        <v>53</v>
      </c>
      <c r="B37" s="39">
        <v>154.23126395915577</v>
      </c>
      <c r="C37" s="39">
        <v>201.09393676786897</v>
      </c>
      <c r="D37" s="39">
        <v>200.58193328795099</v>
      </c>
      <c r="E37" s="39">
        <v>221.14656603542238</v>
      </c>
      <c r="F37" s="136">
        <v>265.43607666757481</v>
      </c>
      <c r="G37" s="39">
        <v>0.31946032130701157</v>
      </c>
      <c r="H37" s="39">
        <v>1.3606606725663717</v>
      </c>
      <c r="I37" s="39">
        <v>1.5372928522804632</v>
      </c>
      <c r="J37" s="39">
        <v>1.1002634768392372</v>
      </c>
      <c r="K37" s="136">
        <v>1.31501638147139</v>
      </c>
      <c r="L37" s="42" t="s">
        <v>54</v>
      </c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</row>
    <row r="38" spans="1:71" x14ac:dyDescent="0.2">
      <c r="A38" s="41" t="s">
        <v>55</v>
      </c>
      <c r="B38" s="39">
        <v>107.68489903607899</v>
      </c>
      <c r="C38" s="39">
        <v>127.19866012397549</v>
      </c>
      <c r="D38" s="39">
        <v>120.8551501701838</v>
      </c>
      <c r="E38" s="39">
        <v>236.23686284468667</v>
      </c>
      <c r="F38" s="136">
        <v>157.62938240386927</v>
      </c>
      <c r="G38" s="39">
        <v>69.631848961198074</v>
      </c>
      <c r="H38" s="39">
        <v>63.582507254458804</v>
      </c>
      <c r="I38" s="39">
        <v>64.428894213750851</v>
      </c>
      <c r="J38" s="39">
        <v>65.322078831062669</v>
      </c>
      <c r="K38" s="136">
        <v>63.691262059945515</v>
      </c>
      <c r="L38" s="48" t="s">
        <v>56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</row>
    <row r="39" spans="1:71" s="101" customFormat="1" ht="25.5" x14ac:dyDescent="0.2">
      <c r="A39" s="205" t="s">
        <v>57</v>
      </c>
      <c r="B39" s="22">
        <v>4368.4151661456872</v>
      </c>
      <c r="C39" s="22">
        <v>5397.006593211715</v>
      </c>
      <c r="D39" s="22">
        <v>9472.5262017699133</v>
      </c>
      <c r="E39" s="22">
        <v>6685.4504923378754</v>
      </c>
      <c r="F39" s="132">
        <v>4912.165786577928</v>
      </c>
      <c r="G39" s="22">
        <v>4905.9189385486716</v>
      </c>
      <c r="H39" s="22">
        <v>17196.762113293411</v>
      </c>
      <c r="I39" s="22">
        <v>3423.9442848196054</v>
      </c>
      <c r="J39" s="22">
        <v>4961.4186171416886</v>
      </c>
      <c r="K39" s="132">
        <v>4164.0361918119897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</row>
    <row r="40" spans="1:71" x14ac:dyDescent="0.2">
      <c r="A40" s="41" t="s">
        <v>59</v>
      </c>
      <c r="B40" s="39">
        <v>194.35929363921034</v>
      </c>
      <c r="C40" s="39">
        <v>239.6564690483327</v>
      </c>
      <c r="D40" s="39">
        <v>288.96474363512596</v>
      </c>
      <c r="E40" s="39">
        <v>260.02254007084463</v>
      </c>
      <c r="F40" s="136">
        <v>239.66320523978203</v>
      </c>
      <c r="G40" s="39">
        <v>32.695126573179031</v>
      </c>
      <c r="H40" s="39">
        <v>19.545666989788977</v>
      </c>
      <c r="I40" s="39">
        <v>17.148684275017018</v>
      </c>
      <c r="J40" s="39">
        <v>306.70342289373303</v>
      </c>
      <c r="K40" s="136">
        <v>28.400100092643051</v>
      </c>
      <c r="L40" s="42" t="s">
        <v>60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</row>
    <row r="41" spans="1:71" x14ac:dyDescent="0.2">
      <c r="A41" s="41" t="s">
        <v>61</v>
      </c>
      <c r="B41" s="39">
        <v>4163.2716725064774</v>
      </c>
      <c r="C41" s="39">
        <v>5145.0520760925856</v>
      </c>
      <c r="D41" s="39">
        <v>9173.4831245745409</v>
      </c>
      <c r="E41" s="39">
        <v>6416.7786572915538</v>
      </c>
      <c r="F41" s="136">
        <v>4664.2545777386913</v>
      </c>
      <c r="G41" s="39">
        <v>4872.6161983716811</v>
      </c>
      <c r="H41" s="39">
        <v>17176.813069677344</v>
      </c>
      <c r="I41" s="39">
        <v>3404.7684931245749</v>
      </c>
      <c r="J41" s="39">
        <v>4654.4051447656666</v>
      </c>
      <c r="K41" s="136">
        <v>4134.6529984468671</v>
      </c>
      <c r="L41" s="42" t="s">
        <v>62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</row>
    <row r="42" spans="1:71" x14ac:dyDescent="0.2">
      <c r="A42" s="41" t="s">
        <v>55</v>
      </c>
      <c r="B42" s="51">
        <v>10.784199999999997</v>
      </c>
      <c r="C42" s="51">
        <v>12.298048070796463</v>
      </c>
      <c r="D42" s="51">
        <v>10.078333560245065</v>
      </c>
      <c r="E42" s="39">
        <v>8.64929497547684</v>
      </c>
      <c r="F42" s="136">
        <v>8.2480035994550427</v>
      </c>
      <c r="G42" s="39">
        <v>0.60761360381211715</v>
      </c>
      <c r="H42" s="39">
        <v>0.4033766262763786</v>
      </c>
      <c r="I42" s="39">
        <v>2.027107420013615</v>
      </c>
      <c r="J42" s="39">
        <v>0.31004948228882839</v>
      </c>
      <c r="K42" s="136">
        <v>0.98309327247956435</v>
      </c>
      <c r="L42" s="48" t="s">
        <v>56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</row>
    <row r="43" spans="1:71" s="101" customFormat="1" ht="13.5" thickBot="1" x14ac:dyDescent="0.25">
      <c r="A43" s="52" t="s">
        <v>333</v>
      </c>
      <c r="B43" s="54">
        <v>13.679012667120492</v>
      </c>
      <c r="C43" s="54">
        <v>5.4957353247106893</v>
      </c>
      <c r="D43" s="54">
        <v>30.413507420013616</v>
      </c>
      <c r="E43" s="54">
        <v>32.364023942779291</v>
      </c>
      <c r="F43" s="138">
        <v>18.569981705722071</v>
      </c>
      <c r="G43" s="54">
        <v>8.180458080326753</v>
      </c>
      <c r="H43" s="54">
        <v>2.4251375901974135</v>
      </c>
      <c r="I43" s="54">
        <v>14.995394145677333</v>
      </c>
      <c r="J43" s="54">
        <v>10.271414836512262</v>
      </c>
      <c r="K43" s="138">
        <v>9.6884230871934616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</row>
    <row r="44" spans="1:71" s="101" customFormat="1" ht="20.25" customHeight="1" thickBot="1" x14ac:dyDescent="0.25">
      <c r="A44" s="206" t="s">
        <v>266</v>
      </c>
      <c r="B44" s="57">
        <v>2947.7380663553449</v>
      </c>
      <c r="C44" s="57">
        <v>3473.2506714884958</v>
      </c>
      <c r="D44" s="57">
        <v>4709.9372814159296</v>
      </c>
      <c r="E44" s="57">
        <v>5365.4942275040867</v>
      </c>
      <c r="F44" s="139">
        <v>4091.1726200442504</v>
      </c>
      <c r="G44" s="57">
        <v>730.70717760381262</v>
      </c>
      <c r="H44" s="57">
        <v>669.15524579076884</v>
      </c>
      <c r="I44" s="57">
        <v>683.01150660313147</v>
      </c>
      <c r="J44" s="57">
        <v>1075.5577221825613</v>
      </c>
      <c r="K44" s="139">
        <v>907.34109521493201</v>
      </c>
      <c r="L44" s="207" t="s">
        <v>271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</row>
    <row r="45" spans="1:71" x14ac:dyDescent="0.2">
      <c r="A45" s="41" t="s">
        <v>243</v>
      </c>
      <c r="B45" s="39">
        <v>3.9814804275017015</v>
      </c>
      <c r="C45" s="39">
        <v>7.8050306929884226</v>
      </c>
      <c r="D45" s="39">
        <v>7.9946328114363512</v>
      </c>
      <c r="E45" s="39">
        <v>11.82192107084469</v>
      </c>
      <c r="F45" s="136">
        <v>11.345867776566759</v>
      </c>
      <c r="G45" s="39">
        <v>1.5817553383253913</v>
      </c>
      <c r="H45" s="39">
        <v>0.68578165554799186</v>
      </c>
      <c r="I45" s="39">
        <v>1.2040642614023145</v>
      </c>
      <c r="J45" s="39">
        <v>3.7227341907356952</v>
      </c>
      <c r="K45" s="136">
        <v>3.0643431144414168</v>
      </c>
      <c r="L45" s="42" t="s">
        <v>263</v>
      </c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</row>
    <row r="46" spans="1:71" x14ac:dyDescent="0.2">
      <c r="A46" s="41" t="s">
        <v>71</v>
      </c>
      <c r="B46" s="39">
        <v>818.35047616882241</v>
      </c>
      <c r="C46" s="39">
        <v>841.21601087270255</v>
      </c>
      <c r="D46" s="39">
        <v>1941.2117590197415</v>
      </c>
      <c r="E46" s="39">
        <v>2058.9850894686642</v>
      </c>
      <c r="F46" s="136">
        <v>1215.7353620247684</v>
      </c>
      <c r="G46" s="39">
        <v>357.44388870251913</v>
      </c>
      <c r="H46" s="39">
        <v>362.20421980122495</v>
      </c>
      <c r="I46" s="39">
        <v>315.16902464261409</v>
      </c>
      <c r="J46" s="39">
        <v>674.31581801907373</v>
      </c>
      <c r="K46" s="136">
        <v>547.45036495095371</v>
      </c>
      <c r="L46" s="42" t="s">
        <v>72</v>
      </c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</row>
    <row r="47" spans="1:71" x14ac:dyDescent="0.2">
      <c r="A47" s="41" t="s">
        <v>73</v>
      </c>
      <c r="B47" s="39">
        <v>265.06696957658215</v>
      </c>
      <c r="C47" s="39">
        <v>391.69385104969365</v>
      </c>
      <c r="D47" s="39">
        <v>348.69991667801224</v>
      </c>
      <c r="E47" s="39">
        <v>383.02020546866498</v>
      </c>
      <c r="F47" s="136">
        <v>229.6918143991827</v>
      </c>
      <c r="G47" s="39">
        <v>95.007683784887703</v>
      </c>
      <c r="H47" s="39">
        <v>70.385562951667779</v>
      </c>
      <c r="I47" s="39">
        <v>74.461960517358747</v>
      </c>
      <c r="J47" s="39">
        <v>63.602243190735713</v>
      </c>
      <c r="K47" s="136">
        <v>50.494130444141703</v>
      </c>
      <c r="L47" s="42" t="s">
        <v>74</v>
      </c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</row>
    <row r="48" spans="1:71" s="101" customFormat="1" ht="13.5" thickBot="1" x14ac:dyDescent="0.25">
      <c r="A48" s="59" t="s">
        <v>334</v>
      </c>
      <c r="B48" s="60">
        <v>40.195172049012896</v>
      </c>
      <c r="C48" s="60">
        <v>55.395921538461529</v>
      </c>
      <c r="D48" s="60">
        <v>49.734592511912865</v>
      </c>
      <c r="E48" s="60">
        <v>75.211268754768398</v>
      </c>
      <c r="F48" s="140">
        <v>73.450989493188032</v>
      </c>
      <c r="G48" s="60">
        <v>28.208215283866576</v>
      </c>
      <c r="H48" s="60">
        <v>18.678279371000677</v>
      </c>
      <c r="I48" s="60">
        <v>28.068640980258682</v>
      </c>
      <c r="J48" s="60">
        <v>30.514771095367845</v>
      </c>
      <c r="K48" s="140">
        <v>34.237640215258857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</row>
    <row r="49" spans="1:71" ht="13.5" thickBot="1" x14ac:dyDescent="0.25">
      <c r="A49" s="194" t="s">
        <v>76</v>
      </c>
      <c r="B49" s="27">
        <v>19520.202240639883</v>
      </c>
      <c r="C49" s="27">
        <v>24494.592544483745</v>
      </c>
      <c r="D49" s="27">
        <v>25734.01096691627</v>
      </c>
      <c r="E49" s="27">
        <v>25516.984389220703</v>
      </c>
      <c r="F49" s="133">
        <v>25586.226148418766</v>
      </c>
      <c r="G49" s="27">
        <v>2625.2356196759711</v>
      </c>
      <c r="H49" s="27">
        <v>1647.162561731684</v>
      </c>
      <c r="I49" s="27">
        <v>2364.5746118447923</v>
      </c>
      <c r="J49" s="27">
        <v>2537.6119549536779</v>
      </c>
      <c r="K49" s="133">
        <v>3010.5299166284194</v>
      </c>
      <c r="L49" s="208" t="s">
        <v>77</v>
      </c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</row>
    <row r="50" spans="1:71" s="101" customFormat="1" ht="20.25" customHeight="1" thickBot="1" x14ac:dyDescent="0.25">
      <c r="A50" s="209" t="s">
        <v>7</v>
      </c>
      <c r="B50" s="30">
        <v>15986.360930063976</v>
      </c>
      <c r="C50" s="30">
        <v>19992.369585137985</v>
      </c>
      <c r="D50" s="30">
        <v>21127.729098162017</v>
      </c>
      <c r="E50" s="30">
        <v>20962.235263498631</v>
      </c>
      <c r="F50" s="64">
        <v>21036.565373918413</v>
      </c>
      <c r="G50" s="30">
        <v>1914.3597709925125</v>
      </c>
      <c r="H50" s="30">
        <v>1433.9417033770483</v>
      </c>
      <c r="I50" s="30">
        <v>2118.4919651463583</v>
      </c>
      <c r="J50" s="30">
        <v>2195.9147139536781</v>
      </c>
      <c r="K50" s="64">
        <v>2664.9387049402994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</row>
    <row r="51" spans="1:71" x14ac:dyDescent="0.2">
      <c r="A51" s="41" t="s">
        <v>78</v>
      </c>
      <c r="B51" s="39">
        <v>1479.9221468754361</v>
      </c>
      <c r="C51" s="39">
        <v>1472.9640071858412</v>
      </c>
      <c r="D51" s="39">
        <v>1739.2793339686864</v>
      </c>
      <c r="E51" s="39">
        <v>1722.9131765967297</v>
      </c>
      <c r="F51" s="136">
        <v>1738.5593579336503</v>
      </c>
      <c r="G51" s="39">
        <v>836.17384572362073</v>
      </c>
      <c r="H51" s="39">
        <v>97.150314466984312</v>
      </c>
      <c r="I51" s="39">
        <v>115.75372089857046</v>
      </c>
      <c r="J51" s="39">
        <v>109.04855627792915</v>
      </c>
      <c r="K51" s="136">
        <v>163.15473161852861</v>
      </c>
      <c r="L51" s="42" t="s">
        <v>79</v>
      </c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</row>
    <row r="52" spans="1:71" ht="13.5" thickBot="1" x14ac:dyDescent="0.25">
      <c r="A52" s="41" t="s">
        <v>80</v>
      </c>
      <c r="B52" s="39">
        <v>14506.43878318854</v>
      </c>
      <c r="C52" s="39">
        <v>18519.405577952144</v>
      </c>
      <c r="D52" s="39">
        <v>19388.44976419333</v>
      </c>
      <c r="E52" s="39">
        <v>19239.322086901899</v>
      </c>
      <c r="F52" s="136">
        <v>19298.00601598476</v>
      </c>
      <c r="G52" s="39">
        <v>1078.1859252688914</v>
      </c>
      <c r="H52" s="39">
        <v>1336.7913889100637</v>
      </c>
      <c r="I52" s="39">
        <v>2002.7382442477876</v>
      </c>
      <c r="J52" s="39">
        <v>2086.866157675749</v>
      </c>
      <c r="K52" s="136">
        <v>2501.7839733217706</v>
      </c>
      <c r="L52" s="42" t="s">
        <v>232</v>
      </c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</row>
    <row r="53" spans="1:71" s="101" customFormat="1" ht="20.25" customHeight="1" thickBot="1" x14ac:dyDescent="0.25">
      <c r="A53" s="211" t="s">
        <v>81</v>
      </c>
      <c r="B53" s="30">
        <v>3533.8413105759032</v>
      </c>
      <c r="C53" s="30">
        <v>4502.2229593457578</v>
      </c>
      <c r="D53" s="30">
        <v>4606.2818687542549</v>
      </c>
      <c r="E53" s="30">
        <v>4554.7491257220718</v>
      </c>
      <c r="F53" s="64">
        <v>4549.6607745003566</v>
      </c>
      <c r="G53" s="30">
        <v>710.87584868345846</v>
      </c>
      <c r="H53" s="30">
        <v>213.22085835463577</v>
      </c>
      <c r="I53" s="30">
        <v>246.08264669843433</v>
      </c>
      <c r="J53" s="30">
        <v>341.69724100000008</v>
      </c>
      <c r="K53" s="64">
        <v>345.59121168811993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</row>
    <row r="54" spans="1:71" ht="25.5" x14ac:dyDescent="0.2">
      <c r="A54" s="205" t="s">
        <v>83</v>
      </c>
      <c r="B54" s="67">
        <v>2611.4479437358755</v>
      </c>
      <c r="C54" s="67">
        <v>3236.4578756507267</v>
      </c>
      <c r="D54" s="67">
        <v>3356.3414747447246</v>
      </c>
      <c r="E54" s="67">
        <v>3699.9990517956408</v>
      </c>
      <c r="F54" s="141">
        <v>3901.3598732660785</v>
      </c>
      <c r="G54" s="67">
        <v>687.26537210347203</v>
      </c>
      <c r="H54" s="67">
        <v>167.41118519194009</v>
      </c>
      <c r="I54" s="67">
        <v>207.09847678692989</v>
      </c>
      <c r="J54" s="67">
        <v>280.08341284468662</v>
      </c>
      <c r="K54" s="141">
        <v>261.72921550555861</v>
      </c>
      <c r="L54" s="87" t="s">
        <v>322</v>
      </c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</row>
    <row r="55" spans="1:71" x14ac:dyDescent="0.2">
      <c r="A55" s="41" t="s">
        <v>85</v>
      </c>
      <c r="B55" s="39">
        <v>334.42877185840712</v>
      </c>
      <c r="C55" s="39">
        <v>375.96153822747391</v>
      </c>
      <c r="D55" s="39">
        <v>372.31945922396187</v>
      </c>
      <c r="E55" s="39">
        <v>262.38217779836515</v>
      </c>
      <c r="F55" s="136">
        <v>193.50716007296995</v>
      </c>
      <c r="G55" s="39">
        <v>5.9590597930565004</v>
      </c>
      <c r="H55" s="39">
        <v>5.1510332713410483</v>
      </c>
      <c r="I55" s="39">
        <v>7.6644732471068764</v>
      </c>
      <c r="J55" s="39">
        <v>6.9962868065395094</v>
      </c>
      <c r="K55" s="136">
        <v>11.792504048446867</v>
      </c>
      <c r="L55" s="42" t="s">
        <v>86</v>
      </c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</row>
    <row r="56" spans="1:71" x14ac:dyDescent="0.2">
      <c r="A56" s="41" t="s">
        <v>87</v>
      </c>
      <c r="B56" s="39">
        <v>0.41795737236215108</v>
      </c>
      <c r="C56" s="39">
        <v>0.71144053369639215</v>
      </c>
      <c r="D56" s="39">
        <v>1.262248059904697</v>
      </c>
      <c r="E56" s="39">
        <v>2.6377025095367852</v>
      </c>
      <c r="F56" s="136">
        <v>39.499748098092653</v>
      </c>
      <c r="G56" s="39">
        <v>5.6342691436351249</v>
      </c>
      <c r="H56" s="39">
        <v>1.8093753764465625</v>
      </c>
      <c r="I56" s="39">
        <v>0.73211681415929208</v>
      </c>
      <c r="J56" s="39">
        <v>3.1795916049046316</v>
      </c>
      <c r="K56" s="136">
        <v>2.8570762997275208</v>
      </c>
      <c r="L56" s="42" t="s">
        <v>88</v>
      </c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</row>
    <row r="57" spans="1:71" x14ac:dyDescent="0.2">
      <c r="A57" s="41" t="s">
        <v>89</v>
      </c>
      <c r="B57" s="39">
        <v>1572.0057076678031</v>
      </c>
      <c r="C57" s="39">
        <v>1842.8910550034577</v>
      </c>
      <c r="D57" s="39">
        <v>1619.9492304969367</v>
      </c>
      <c r="E57" s="39">
        <v>2121.5608208283388</v>
      </c>
      <c r="F57" s="136">
        <v>2459.1744233782852</v>
      </c>
      <c r="G57" s="39">
        <v>567.09135185840739</v>
      </c>
      <c r="H57" s="39">
        <v>46.123426060830489</v>
      </c>
      <c r="I57" s="39">
        <v>87.964817971409133</v>
      </c>
      <c r="J57" s="39">
        <v>97.802222384196199</v>
      </c>
      <c r="K57" s="136">
        <v>39.611278476185284</v>
      </c>
      <c r="L57" s="42" t="s">
        <v>90</v>
      </c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</row>
    <row r="58" spans="1:71" ht="15.75" customHeight="1" x14ac:dyDescent="0.2">
      <c r="A58" s="41" t="s">
        <v>91</v>
      </c>
      <c r="B58" s="39">
        <v>146.17464400816877</v>
      </c>
      <c r="C58" s="39">
        <v>152.31784500367579</v>
      </c>
      <c r="D58" s="39">
        <v>184.76308481960518</v>
      </c>
      <c r="E58" s="39">
        <v>179.43937244686649</v>
      </c>
      <c r="F58" s="136">
        <v>102.72518437599456</v>
      </c>
      <c r="G58" s="39">
        <v>30.768767248468357</v>
      </c>
      <c r="H58" s="39">
        <v>39.16157872021784</v>
      </c>
      <c r="I58" s="39">
        <v>49.270394554118454</v>
      </c>
      <c r="J58" s="39">
        <v>61.981957692098099</v>
      </c>
      <c r="K58" s="136">
        <v>60.449170700272497</v>
      </c>
      <c r="L58" s="233" t="s">
        <v>175</v>
      </c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</row>
    <row r="59" spans="1:71" x14ac:dyDescent="0.2">
      <c r="A59" s="41" t="s">
        <v>93</v>
      </c>
      <c r="B59" s="39">
        <v>3.0885245010211038</v>
      </c>
      <c r="C59" s="39">
        <v>6.7554931681415917</v>
      </c>
      <c r="D59" s="39">
        <v>6.0713070115724985</v>
      </c>
      <c r="E59" s="39">
        <v>9.3251971607629436</v>
      </c>
      <c r="F59" s="136">
        <v>20.025909117166215</v>
      </c>
      <c r="G59" s="39">
        <v>10.455341356024505</v>
      </c>
      <c r="H59" s="39">
        <v>10.727295833900614</v>
      </c>
      <c r="I59" s="39">
        <v>6.7784206943498981</v>
      </c>
      <c r="J59" s="39">
        <v>12.795168305177112</v>
      </c>
      <c r="K59" s="136">
        <v>30.320447653950954</v>
      </c>
      <c r="L59" s="42" t="s">
        <v>323</v>
      </c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</row>
    <row r="60" spans="1:71" x14ac:dyDescent="0.2">
      <c r="A60" s="41" t="s">
        <v>95</v>
      </c>
      <c r="B60" s="39">
        <v>480.49326647515232</v>
      </c>
      <c r="C60" s="39">
        <v>704.80101484566296</v>
      </c>
      <c r="D60" s="39">
        <v>988.16437985023833</v>
      </c>
      <c r="E60" s="39">
        <v>1009.6476254059947</v>
      </c>
      <c r="F60" s="136">
        <v>992.95524794111759</v>
      </c>
      <c r="G60" s="39">
        <v>19.380441936010889</v>
      </c>
      <c r="H60" s="39">
        <v>13.277522954390742</v>
      </c>
      <c r="I60" s="39">
        <v>11.998398093941457</v>
      </c>
      <c r="J60" s="39">
        <v>56.066802400544965</v>
      </c>
      <c r="K60" s="136">
        <v>51.415067809264322</v>
      </c>
      <c r="L60" s="42" t="s">
        <v>96</v>
      </c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</row>
    <row r="61" spans="1:71" x14ac:dyDescent="0.2">
      <c r="A61" s="41" t="s">
        <v>55</v>
      </c>
      <c r="B61" s="51">
        <v>74.839071852961183</v>
      </c>
      <c r="C61" s="51">
        <v>153.01948886861814</v>
      </c>
      <c r="D61" s="51">
        <v>183.81176528250512</v>
      </c>
      <c r="E61" s="51">
        <v>115.00615564577659</v>
      </c>
      <c r="F61" s="159">
        <v>93.472200282452334</v>
      </c>
      <c r="G61" s="51">
        <v>47.976140767869303</v>
      </c>
      <c r="H61" s="39">
        <v>51.160952974812808</v>
      </c>
      <c r="I61" s="39">
        <v>42.689855411844796</v>
      </c>
      <c r="J61" s="39">
        <v>41.261383651226161</v>
      </c>
      <c r="K61" s="136">
        <v>65.283670517711187</v>
      </c>
      <c r="L61" s="42" t="s">
        <v>56</v>
      </c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</row>
    <row r="62" spans="1:71" ht="13.5" thickBot="1" x14ac:dyDescent="0.25">
      <c r="A62" s="86" t="s">
        <v>324</v>
      </c>
      <c r="B62" s="39">
        <v>922.39336684002728</v>
      </c>
      <c r="C62" s="39">
        <v>1265.7650836950306</v>
      </c>
      <c r="D62" s="39">
        <v>1249.9403940095303</v>
      </c>
      <c r="E62" s="39">
        <v>854.75007392643067</v>
      </c>
      <c r="F62" s="136">
        <v>648.30090123427817</v>
      </c>
      <c r="G62" s="39">
        <v>23.61047657998639</v>
      </c>
      <c r="H62" s="68">
        <v>45.809673162695709</v>
      </c>
      <c r="I62" s="68">
        <v>38.984169911504424</v>
      </c>
      <c r="J62" s="68">
        <v>61.613828155313385</v>
      </c>
      <c r="K62" s="142">
        <v>83.861996182561327</v>
      </c>
      <c r="L62" s="87" t="s">
        <v>98</v>
      </c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</row>
    <row r="63" spans="1:71" ht="13.5" thickBot="1" x14ac:dyDescent="0.25">
      <c r="A63" s="194" t="s">
        <v>99</v>
      </c>
      <c r="B63" s="15">
        <v>2860.6964464043622</v>
      </c>
      <c r="C63" s="15">
        <v>2660.1746828307428</v>
      </c>
      <c r="D63" s="15">
        <v>3082.883262355344</v>
      </c>
      <c r="E63" s="15">
        <v>3031.6625354713929</v>
      </c>
      <c r="F63" s="130">
        <v>2708.5382812775742</v>
      </c>
      <c r="G63" s="15">
        <v>360.55082014159302</v>
      </c>
      <c r="H63" s="15">
        <v>327.03800553179053</v>
      </c>
      <c r="I63" s="15">
        <v>305.38689312457456</v>
      </c>
      <c r="J63" s="15">
        <v>301.56289644141685</v>
      </c>
      <c r="K63" s="130">
        <v>329.35453610081748</v>
      </c>
      <c r="L63" s="208" t="s">
        <v>100</v>
      </c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</row>
    <row r="64" spans="1:71" ht="20.25" customHeight="1" thickBot="1" x14ac:dyDescent="0.25">
      <c r="A64" s="209" t="s">
        <v>7</v>
      </c>
      <c r="B64" s="30">
        <v>2859.2465157549409</v>
      </c>
      <c r="C64" s="30">
        <v>2657.6182347611716</v>
      </c>
      <c r="D64" s="30">
        <v>3080.7085990469709</v>
      </c>
      <c r="E64" s="30">
        <v>3028.6663035585857</v>
      </c>
      <c r="F64" s="64">
        <v>2704.4951571619067</v>
      </c>
      <c r="G64" s="30">
        <v>314.9109992566373</v>
      </c>
      <c r="H64" s="30">
        <v>310.87674249026571</v>
      </c>
      <c r="I64" s="30">
        <v>296.70435180394827</v>
      </c>
      <c r="J64" s="30">
        <v>290.58278206539507</v>
      </c>
      <c r="K64" s="64">
        <v>323.87343188828345</v>
      </c>
      <c r="L64" s="210" t="s">
        <v>101</v>
      </c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</row>
    <row r="65" spans="1:71" x14ac:dyDescent="0.2">
      <c r="A65" s="41" t="s">
        <v>102</v>
      </c>
      <c r="B65" s="39">
        <v>2438.8799602913609</v>
      </c>
      <c r="C65" s="39">
        <v>2151.2993364776034</v>
      </c>
      <c r="D65" s="39">
        <v>2563.671202995235</v>
      </c>
      <c r="E65" s="39">
        <v>2342.5796022370596</v>
      </c>
      <c r="F65" s="136">
        <v>2170.2223153394812</v>
      </c>
      <c r="G65" s="39">
        <v>236.34338449285235</v>
      </c>
      <c r="H65" s="39">
        <v>256.49277977671909</v>
      </c>
      <c r="I65" s="39">
        <v>244.15036895847518</v>
      </c>
      <c r="J65" s="39">
        <v>227.55103697002718</v>
      </c>
      <c r="K65" s="136">
        <v>264.38186690735694</v>
      </c>
      <c r="L65" s="42" t="s">
        <v>325</v>
      </c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</row>
    <row r="66" spans="1:71" ht="13.5" thickBot="1" x14ac:dyDescent="0.25">
      <c r="A66" s="41" t="s">
        <v>104</v>
      </c>
      <c r="B66" s="39">
        <v>420.36655546358008</v>
      </c>
      <c r="C66" s="39">
        <v>506.31889828356827</v>
      </c>
      <c r="D66" s="39">
        <v>517.03739605173598</v>
      </c>
      <c r="E66" s="39">
        <v>686.08670132152622</v>
      </c>
      <c r="F66" s="136">
        <v>534.27284182242499</v>
      </c>
      <c r="G66" s="39">
        <v>78.567614763784889</v>
      </c>
      <c r="H66" s="39">
        <v>54.383962713546623</v>
      </c>
      <c r="I66" s="39">
        <v>52.553982845473108</v>
      </c>
      <c r="J66" s="39">
        <v>63.031745095367846</v>
      </c>
      <c r="K66" s="136">
        <v>59.491564980926441</v>
      </c>
      <c r="L66" s="42" t="s">
        <v>105</v>
      </c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</row>
    <row r="67" spans="1:71" ht="20.25" customHeight="1" thickBot="1" x14ac:dyDescent="0.25">
      <c r="A67" s="211" t="s">
        <v>81</v>
      </c>
      <c r="B67" s="30">
        <v>1.4499306494213751</v>
      </c>
      <c r="C67" s="30">
        <v>2.5564480695711373</v>
      </c>
      <c r="D67" s="30">
        <v>2.1746633083730429</v>
      </c>
      <c r="E67" s="30">
        <v>2.9962319128065404</v>
      </c>
      <c r="F67" s="64">
        <v>4.0431241156675748</v>
      </c>
      <c r="G67" s="30">
        <v>45.639820884955753</v>
      </c>
      <c r="H67" s="30">
        <v>16.161263041524855</v>
      </c>
      <c r="I67" s="30">
        <v>8.682541320626278</v>
      </c>
      <c r="J67" s="30">
        <v>10.980114376021801</v>
      </c>
      <c r="K67" s="64">
        <v>5.4811042125340608</v>
      </c>
      <c r="L67" s="212" t="s">
        <v>106</v>
      </c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</row>
    <row r="68" spans="1:71" ht="13.5" thickBot="1" x14ac:dyDescent="0.25">
      <c r="A68" s="213" t="s">
        <v>107</v>
      </c>
      <c r="B68" s="15">
        <v>91592.174971561661</v>
      </c>
      <c r="C68" s="15">
        <v>97305.088762359897</v>
      </c>
      <c r="D68" s="15">
        <v>87862.035426548682</v>
      </c>
      <c r="E68" s="15">
        <v>92571.173618291563</v>
      </c>
      <c r="F68" s="130">
        <v>92844.184039644053</v>
      </c>
      <c r="G68" s="15">
        <v>66265.099730396279</v>
      </c>
      <c r="H68" s="15">
        <v>69052.012706269481</v>
      </c>
      <c r="I68" s="15">
        <v>76389.356476786939</v>
      </c>
      <c r="J68" s="15">
        <v>71485.535281583114</v>
      </c>
      <c r="K68" s="130">
        <v>75845.969559658333</v>
      </c>
      <c r="L68" s="214" t="s">
        <v>108</v>
      </c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</row>
    <row r="69" spans="1:71" ht="20.25" customHeight="1" thickBot="1" x14ac:dyDescent="0.25">
      <c r="A69" s="209" t="s">
        <v>225</v>
      </c>
      <c r="B69" s="30">
        <v>8171.5806511857754</v>
      </c>
      <c r="C69" s="30">
        <v>9643.3230915887179</v>
      </c>
      <c r="D69" s="30">
        <v>9578.1156411164047</v>
      </c>
      <c r="E69" s="30">
        <v>10535.210535923712</v>
      </c>
      <c r="F69" s="64">
        <v>10403.936547379722</v>
      </c>
      <c r="G69" s="30">
        <v>155.22957265078276</v>
      </c>
      <c r="H69" s="30">
        <v>327.25019710279099</v>
      </c>
      <c r="I69" s="30">
        <v>418.37401089176313</v>
      </c>
      <c r="J69" s="30">
        <v>596.04201998637598</v>
      </c>
      <c r="K69" s="64">
        <v>714.2788765898913</v>
      </c>
      <c r="L69" s="212" t="s">
        <v>208</v>
      </c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</row>
    <row r="70" spans="1:71" ht="13.5" thickBot="1" x14ac:dyDescent="0.25">
      <c r="A70" s="215" t="s">
        <v>111</v>
      </c>
      <c r="B70" s="75">
        <v>83420.59432037588</v>
      </c>
      <c r="C70" s="75">
        <v>87661.765670771158</v>
      </c>
      <c r="D70" s="75">
        <v>78283.91978543227</v>
      </c>
      <c r="E70" s="75">
        <v>82035.963082367845</v>
      </c>
      <c r="F70" s="143">
        <v>82440.247492264345</v>
      </c>
      <c r="G70" s="75">
        <v>66109.870157745492</v>
      </c>
      <c r="H70" s="75">
        <v>68724.7625091667</v>
      </c>
      <c r="I70" s="75">
        <v>75970.982465895169</v>
      </c>
      <c r="J70" s="75">
        <v>70889.493261596741</v>
      </c>
      <c r="K70" s="143">
        <v>75131.690683068446</v>
      </c>
      <c r="L70" s="216" t="s">
        <v>106</v>
      </c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</row>
    <row r="71" spans="1:71" ht="13.5" thickBot="1" x14ac:dyDescent="0.25">
      <c r="A71" s="194" t="s">
        <v>112</v>
      </c>
      <c r="B71" s="77">
        <v>14564.613280304968</v>
      </c>
      <c r="C71" s="77">
        <v>17173.097326316733</v>
      </c>
      <c r="D71" s="77">
        <v>13500.446597413207</v>
      </c>
      <c r="E71" s="77">
        <v>13760.531473948229</v>
      </c>
      <c r="F71" s="145">
        <v>13390.106936412643</v>
      </c>
      <c r="G71" s="77">
        <v>15890.98980249693</v>
      </c>
      <c r="H71" s="77">
        <v>21861.850340634548</v>
      </c>
      <c r="I71" s="77">
        <v>26250.906234172908</v>
      </c>
      <c r="J71" s="77">
        <v>30478.098257931892</v>
      </c>
      <c r="K71" s="145">
        <v>32981.911114062015</v>
      </c>
      <c r="L71" s="208" t="s">
        <v>302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</row>
    <row r="72" spans="1:71" s="101" customFormat="1" ht="25.5" x14ac:dyDescent="0.2">
      <c r="A72" s="78" t="s">
        <v>114</v>
      </c>
      <c r="B72" s="79">
        <v>3754.4901967242954</v>
      </c>
      <c r="C72" s="79">
        <v>10724.976263830778</v>
      </c>
      <c r="D72" s="79">
        <v>5714.7446123893806</v>
      </c>
      <c r="E72" s="79">
        <v>4796.9481269482276</v>
      </c>
      <c r="F72" s="147">
        <v>4186.8218306942526</v>
      </c>
      <c r="G72" s="79">
        <v>15404.871094110349</v>
      </c>
      <c r="H72" s="79">
        <v>15328.933677972418</v>
      </c>
      <c r="I72" s="79">
        <v>17650.041778352625</v>
      </c>
      <c r="J72" s="79">
        <v>14289.890179427799</v>
      </c>
      <c r="K72" s="147">
        <v>13543.920478371374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</row>
    <row r="73" spans="1:71" x14ac:dyDescent="0.2">
      <c r="A73" s="41" t="s">
        <v>116</v>
      </c>
      <c r="B73" s="47">
        <v>1314.0604424942144</v>
      </c>
      <c r="C73" s="47">
        <v>1855.9823493955073</v>
      </c>
      <c r="D73" s="47">
        <v>1354.6016808713412</v>
      </c>
      <c r="E73" s="47">
        <v>1229.5741974713894</v>
      </c>
      <c r="F73" s="137">
        <v>765.53035292509583</v>
      </c>
      <c r="G73" s="47">
        <v>14219.190180936761</v>
      </c>
      <c r="H73" s="47">
        <v>12078.787898257535</v>
      </c>
      <c r="I73" s="47">
        <v>12238.833724982982</v>
      </c>
      <c r="J73" s="47">
        <v>11489.450278373302</v>
      </c>
      <c r="K73" s="137">
        <v>10821.650758728514</v>
      </c>
      <c r="L73" s="42" t="s">
        <v>233</v>
      </c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</row>
    <row r="74" spans="1:71" ht="13.5" thickBot="1" x14ac:dyDescent="0.25">
      <c r="A74" s="81" t="s">
        <v>118</v>
      </c>
      <c r="B74" s="82">
        <v>2440.4297542300815</v>
      </c>
      <c r="C74" s="82">
        <v>8868.993914435272</v>
      </c>
      <c r="D74" s="82">
        <v>4360.1429315180394</v>
      </c>
      <c r="E74" s="82">
        <v>3567.3739294768384</v>
      </c>
      <c r="F74" s="149">
        <v>3421.2914777691572</v>
      </c>
      <c r="G74" s="82">
        <v>1185.6809131735879</v>
      </c>
      <c r="H74" s="82">
        <v>3250.1457797148819</v>
      </c>
      <c r="I74" s="82">
        <v>5411.2080533696389</v>
      </c>
      <c r="J74" s="82">
        <v>2800.4399010544967</v>
      </c>
      <c r="K74" s="149">
        <v>2722.2697196428612</v>
      </c>
      <c r="L74" s="83" t="s">
        <v>119</v>
      </c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</row>
    <row r="75" spans="1:71" s="236" customFormat="1" ht="25.5" x14ac:dyDescent="0.2">
      <c r="A75" s="78" t="s">
        <v>120</v>
      </c>
      <c r="B75" s="19">
        <v>9735.5882649230789</v>
      </c>
      <c r="C75" s="19">
        <v>9895.7827724767903</v>
      </c>
      <c r="D75" s="19">
        <v>11311.74635125936</v>
      </c>
      <c r="E75" s="19">
        <v>12224.149064618528</v>
      </c>
      <c r="F75" s="150">
        <v>12554.237427690869</v>
      </c>
      <c r="G75" s="19">
        <v>2915.1353842260041</v>
      </c>
      <c r="H75" s="19">
        <v>3207.2687911920229</v>
      </c>
      <c r="I75" s="19">
        <v>4264.0562589516685</v>
      </c>
      <c r="J75" s="19">
        <v>3023.8844344686649</v>
      </c>
      <c r="K75" s="150">
        <v>4746.5079634516896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</row>
    <row r="76" spans="1:71" x14ac:dyDescent="0.2">
      <c r="A76" s="41" t="s">
        <v>122</v>
      </c>
      <c r="B76" s="47">
        <v>1413.3372544942229</v>
      </c>
      <c r="C76" s="47">
        <v>1337.2494043245472</v>
      </c>
      <c r="D76" s="47">
        <v>1473.2550292716135</v>
      </c>
      <c r="E76" s="47">
        <v>1810.488774697548</v>
      </c>
      <c r="F76" s="137">
        <v>1548.5023784169757</v>
      </c>
      <c r="G76" s="47">
        <v>98.520129429543942</v>
      </c>
      <c r="H76" s="47">
        <v>175.87564995907422</v>
      </c>
      <c r="I76" s="47">
        <v>172.12672294077606</v>
      </c>
      <c r="J76" s="47">
        <v>200.24224910626705</v>
      </c>
      <c r="K76" s="137">
        <v>191.35003585517717</v>
      </c>
      <c r="L76" s="42" t="s">
        <v>123</v>
      </c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</row>
    <row r="77" spans="1:71" x14ac:dyDescent="0.2">
      <c r="A77" s="41" t="s">
        <v>124</v>
      </c>
      <c r="B77" s="47">
        <v>3566.682355433627</v>
      </c>
      <c r="C77" s="47">
        <v>3390.0963573108825</v>
      </c>
      <c r="D77" s="47">
        <v>3500.1299899251194</v>
      </c>
      <c r="E77" s="47">
        <v>3359.7440577384182</v>
      </c>
      <c r="F77" s="137">
        <v>2958.7048133432959</v>
      </c>
      <c r="G77" s="47">
        <v>348.93243466031316</v>
      </c>
      <c r="H77" s="47">
        <v>333.59642861347862</v>
      </c>
      <c r="I77" s="47">
        <v>439.69443349217158</v>
      </c>
      <c r="J77" s="47">
        <v>486.80339298092656</v>
      </c>
      <c r="K77" s="137">
        <v>749.31571226839242</v>
      </c>
      <c r="L77" s="42" t="s">
        <v>125</v>
      </c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</row>
    <row r="78" spans="1:71" x14ac:dyDescent="0.2">
      <c r="A78" s="41" t="s">
        <v>126</v>
      </c>
      <c r="B78" s="47">
        <v>232.10732797821652</v>
      </c>
      <c r="C78" s="47">
        <v>283.60648797748144</v>
      </c>
      <c r="D78" s="47">
        <v>303.81459441797142</v>
      </c>
      <c r="E78" s="47">
        <v>355.74290652043572</v>
      </c>
      <c r="F78" s="137">
        <v>390.64705070814711</v>
      </c>
      <c r="G78" s="47">
        <v>74.901035528931288</v>
      </c>
      <c r="H78" s="47">
        <v>100.55767935738598</v>
      </c>
      <c r="I78" s="47">
        <v>113.32535030633085</v>
      </c>
      <c r="J78" s="47">
        <v>99.170915313351486</v>
      </c>
      <c r="K78" s="137">
        <v>128.3149842256131</v>
      </c>
      <c r="L78" s="42" t="s">
        <v>127</v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</row>
    <row r="79" spans="1:71" x14ac:dyDescent="0.2">
      <c r="A79" s="41" t="s">
        <v>128</v>
      </c>
      <c r="B79" s="47">
        <v>1555.6084052933923</v>
      </c>
      <c r="C79" s="47">
        <v>1729.0766002884375</v>
      </c>
      <c r="D79" s="47">
        <v>1801.5452618107556</v>
      </c>
      <c r="E79" s="47">
        <v>1783.4679825585836</v>
      </c>
      <c r="F79" s="137">
        <v>2255.1795298382553</v>
      </c>
      <c r="G79" s="47">
        <v>1306.548664762423</v>
      </c>
      <c r="H79" s="47">
        <v>1749.3450485356304</v>
      </c>
      <c r="I79" s="47">
        <v>2672.7367174948945</v>
      </c>
      <c r="J79" s="47">
        <v>1374.9605498283381</v>
      </c>
      <c r="K79" s="137">
        <v>2464.7040935257774</v>
      </c>
      <c r="L79" s="42" t="s">
        <v>129</v>
      </c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</row>
    <row r="80" spans="1:71" x14ac:dyDescent="0.2">
      <c r="A80" s="41" t="s">
        <v>130</v>
      </c>
      <c r="B80" s="47">
        <v>2443.93643891899</v>
      </c>
      <c r="C80" s="47">
        <v>2385.0738929939012</v>
      </c>
      <c r="D80" s="47">
        <v>2967.744385023826</v>
      </c>
      <c r="E80" s="47">
        <v>2934.571932280654</v>
      </c>
      <c r="F80" s="137">
        <v>2823.293945737465</v>
      </c>
      <c r="G80" s="47">
        <v>809.09550756160638</v>
      </c>
      <c r="H80" s="47">
        <v>589.43068161633767</v>
      </c>
      <c r="I80" s="47">
        <v>604.3300914908101</v>
      </c>
      <c r="J80" s="47">
        <v>589.00253105722084</v>
      </c>
      <c r="K80" s="137">
        <v>866.34565835602177</v>
      </c>
      <c r="L80" s="42" t="s">
        <v>131</v>
      </c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</row>
    <row r="81" spans="1:71" x14ac:dyDescent="0.2">
      <c r="A81" s="41" t="s">
        <v>55</v>
      </c>
      <c r="B81" s="47">
        <v>523.91648280462891</v>
      </c>
      <c r="C81" s="47">
        <v>770.68002958153841</v>
      </c>
      <c r="D81" s="47">
        <v>1265.2570908100749</v>
      </c>
      <c r="E81" s="47">
        <v>1980.1334108228891</v>
      </c>
      <c r="F81" s="137">
        <v>2577.9097096467299</v>
      </c>
      <c r="G81" s="47">
        <v>277.13761228318583</v>
      </c>
      <c r="H81" s="47">
        <v>258.46330311011565</v>
      </c>
      <c r="I81" s="47">
        <v>261.84294322668484</v>
      </c>
      <c r="J81" s="47">
        <v>273.70479618256132</v>
      </c>
      <c r="K81" s="137">
        <v>346.4774792207084</v>
      </c>
      <c r="L81" s="42" t="s">
        <v>56</v>
      </c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</row>
    <row r="82" spans="1:71" s="236" customFormat="1" x14ac:dyDescent="0.2">
      <c r="A82" s="86" t="s">
        <v>132</v>
      </c>
      <c r="B82" s="22">
        <v>55365.902578423549</v>
      </c>
      <c r="C82" s="22">
        <v>49867.909308146867</v>
      </c>
      <c r="D82" s="22">
        <v>47756.982224370324</v>
      </c>
      <c r="E82" s="22">
        <v>51254.334416852864</v>
      </c>
      <c r="F82" s="132">
        <v>52309.08129746659</v>
      </c>
      <c r="G82" s="22">
        <v>31898.873876912214</v>
      </c>
      <c r="H82" s="22">
        <v>28326.709699367711</v>
      </c>
      <c r="I82" s="22">
        <v>27805.978194417974</v>
      </c>
      <c r="J82" s="22">
        <v>23097.620389768388</v>
      </c>
      <c r="K82" s="132">
        <v>23859.35112718337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</row>
    <row r="83" spans="1:71" x14ac:dyDescent="0.2">
      <c r="A83" s="41" t="s">
        <v>134</v>
      </c>
      <c r="B83" s="47">
        <v>50.333348329475847</v>
      </c>
      <c r="C83" s="47">
        <v>185.19807435534372</v>
      </c>
      <c r="D83" s="47">
        <v>37.78804982981621</v>
      </c>
      <c r="E83" s="47">
        <v>25.417049732970025</v>
      </c>
      <c r="F83" s="137">
        <v>19.55585413623978</v>
      </c>
      <c r="G83" s="47">
        <v>1713.3959761660992</v>
      </c>
      <c r="H83" s="47">
        <v>1781.8510505241643</v>
      </c>
      <c r="I83" s="47">
        <v>2138.7458445200818</v>
      </c>
      <c r="J83" s="47">
        <v>1830.4127145940049</v>
      </c>
      <c r="K83" s="137">
        <v>2176.6134012983966</v>
      </c>
      <c r="L83" s="42" t="s">
        <v>135</v>
      </c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</row>
    <row r="84" spans="1:71" x14ac:dyDescent="0.2">
      <c r="A84" s="41" t="s">
        <v>136</v>
      </c>
      <c r="B84" s="39">
        <v>117.62553763104161</v>
      </c>
      <c r="C84" s="39">
        <v>191.86941196664378</v>
      </c>
      <c r="D84" s="39">
        <v>213.49989925119129</v>
      </c>
      <c r="E84" s="39">
        <v>239.58726684196193</v>
      </c>
      <c r="F84" s="136">
        <v>277.5545629225885</v>
      </c>
      <c r="G84" s="39">
        <v>116.73548063989112</v>
      </c>
      <c r="H84" s="39">
        <v>140.89150075153165</v>
      </c>
      <c r="I84" s="39">
        <v>150.35341184479239</v>
      </c>
      <c r="J84" s="39">
        <v>639.22421651498655</v>
      </c>
      <c r="K84" s="136">
        <v>733.22118564934635</v>
      </c>
      <c r="L84" s="42" t="s">
        <v>137</v>
      </c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</row>
    <row r="85" spans="1:71" x14ac:dyDescent="0.2">
      <c r="A85" s="41" t="s">
        <v>138</v>
      </c>
      <c r="B85" s="39">
        <v>14965.28904434588</v>
      </c>
      <c r="C85" s="39">
        <v>15945.805866733879</v>
      </c>
      <c r="D85" s="39">
        <v>17470.035085364194</v>
      </c>
      <c r="E85" s="39">
        <v>22164.99213373024</v>
      </c>
      <c r="F85" s="136">
        <v>22860.714866939808</v>
      </c>
      <c r="G85" s="39">
        <v>678.60102216201471</v>
      </c>
      <c r="H85" s="39">
        <v>1956.2736852488224</v>
      </c>
      <c r="I85" s="39">
        <v>1766.9295550714774</v>
      </c>
      <c r="J85" s="39">
        <v>2478.1659502833786</v>
      </c>
      <c r="K85" s="136">
        <v>2514.6417573737053</v>
      </c>
      <c r="L85" s="42" t="s">
        <v>139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</row>
    <row r="86" spans="1:71" x14ac:dyDescent="0.2">
      <c r="A86" s="41" t="s">
        <v>140</v>
      </c>
      <c r="B86" s="39">
        <v>1716.9567966943516</v>
      </c>
      <c r="C86" s="39">
        <v>1726.7206301538449</v>
      </c>
      <c r="D86" s="39">
        <v>2427.761403403676</v>
      </c>
      <c r="E86" s="39">
        <v>2751.0039402506818</v>
      </c>
      <c r="F86" s="136">
        <v>3420.9185322189651</v>
      </c>
      <c r="G86" s="39">
        <v>2449.2519234309057</v>
      </c>
      <c r="H86" s="39">
        <v>2847.8992851708649</v>
      </c>
      <c r="I86" s="39">
        <v>4228.7438592239623</v>
      </c>
      <c r="J86" s="39">
        <v>3476.9794305912824</v>
      </c>
      <c r="K86" s="136">
        <v>4056.954052630791</v>
      </c>
      <c r="L86" s="42" t="s">
        <v>141</v>
      </c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4"/>
    </row>
    <row r="87" spans="1:71" x14ac:dyDescent="0.2">
      <c r="A87" s="41" t="s">
        <v>142</v>
      </c>
      <c r="B87" s="39">
        <v>28626.869057176355</v>
      </c>
      <c r="C87" s="39">
        <v>20492.406106396767</v>
      </c>
      <c r="D87" s="39">
        <v>19898.123439074199</v>
      </c>
      <c r="E87" s="39">
        <v>17440.956672572211</v>
      </c>
      <c r="F87" s="136">
        <v>17871.820215804564</v>
      </c>
      <c r="G87" s="39">
        <v>24236.527708901322</v>
      </c>
      <c r="H87" s="39">
        <v>18633.471154868432</v>
      </c>
      <c r="I87" s="39">
        <v>16347.495694213752</v>
      </c>
      <c r="J87" s="39">
        <v>11147.534205662123</v>
      </c>
      <c r="K87" s="136">
        <v>10577.556422930473</v>
      </c>
      <c r="L87" s="42" t="s">
        <v>143</v>
      </c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</row>
    <row r="88" spans="1:71" x14ac:dyDescent="0.2">
      <c r="A88" s="41" t="s">
        <v>144</v>
      </c>
      <c r="B88" s="39" t="s">
        <v>293</v>
      </c>
      <c r="C88" s="39" t="s">
        <v>293</v>
      </c>
      <c r="D88" s="39" t="s">
        <v>293</v>
      </c>
      <c r="E88" s="39" t="s">
        <v>293</v>
      </c>
      <c r="F88" s="136">
        <v>7.9077111716621268E-2</v>
      </c>
      <c r="G88" s="39" t="s">
        <v>293</v>
      </c>
      <c r="H88" s="39" t="s">
        <v>293</v>
      </c>
      <c r="I88" s="39" t="s">
        <v>293</v>
      </c>
      <c r="J88" s="39" t="s">
        <v>293</v>
      </c>
      <c r="K88" s="136" t="s">
        <v>293</v>
      </c>
      <c r="L88" s="42" t="s">
        <v>209</v>
      </c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</row>
    <row r="89" spans="1:71" x14ac:dyDescent="0.2">
      <c r="A89" s="41" t="s">
        <v>146</v>
      </c>
      <c r="B89" s="39">
        <v>6240.7671511314074</v>
      </c>
      <c r="C89" s="39">
        <v>6683.2667479780121</v>
      </c>
      <c r="D89" s="39">
        <v>4433.8585459496262</v>
      </c>
      <c r="E89" s="39">
        <v>5594.6371955640343</v>
      </c>
      <c r="F89" s="136">
        <v>5281.3700358797059</v>
      </c>
      <c r="G89" s="39">
        <v>215.70747528114364</v>
      </c>
      <c r="H89" s="39">
        <v>177.33333575569768</v>
      </c>
      <c r="I89" s="39">
        <v>340.48099605173587</v>
      </c>
      <c r="J89" s="39">
        <v>585.72286745504107</v>
      </c>
      <c r="K89" s="136">
        <v>441.82608047128065</v>
      </c>
      <c r="L89" s="42" t="s">
        <v>147</v>
      </c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</row>
    <row r="90" spans="1:71" x14ac:dyDescent="0.2">
      <c r="A90" s="41" t="s">
        <v>148</v>
      </c>
      <c r="B90" s="39">
        <v>1961.0210812334847</v>
      </c>
      <c r="C90" s="39">
        <v>3154.0702785903572</v>
      </c>
      <c r="D90" s="39">
        <v>1204.2981255275697</v>
      </c>
      <c r="E90" s="39">
        <v>896.31005441144475</v>
      </c>
      <c r="F90" s="136">
        <v>641.55602491422371</v>
      </c>
      <c r="G90" s="39">
        <v>761.79711056500946</v>
      </c>
      <c r="H90" s="39">
        <v>733.44147811422761</v>
      </c>
      <c r="I90" s="39">
        <v>663.76443567052422</v>
      </c>
      <c r="J90" s="39">
        <v>684.97295484741153</v>
      </c>
      <c r="K90" s="136">
        <v>1061.185788092643</v>
      </c>
      <c r="L90" s="42" t="s">
        <v>149</v>
      </c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</row>
    <row r="91" spans="1:71" x14ac:dyDescent="0.2">
      <c r="A91" s="41" t="s">
        <v>150</v>
      </c>
      <c r="B91" s="39">
        <v>237.7152492253239</v>
      </c>
      <c r="C91" s="39">
        <v>163.36736773851595</v>
      </c>
      <c r="D91" s="39">
        <v>202.63558121170865</v>
      </c>
      <c r="E91" s="39">
        <v>205.43347757220707</v>
      </c>
      <c r="F91" s="136">
        <v>216.31721145534055</v>
      </c>
      <c r="G91" s="39">
        <v>224.38878223281139</v>
      </c>
      <c r="H91" s="39">
        <v>184.366144133424</v>
      </c>
      <c r="I91" s="39">
        <v>197.11898815520763</v>
      </c>
      <c r="J91" s="39">
        <v>147.15691053678475</v>
      </c>
      <c r="K91" s="136">
        <v>310.61223299950836</v>
      </c>
      <c r="L91" s="42" t="s">
        <v>151</v>
      </c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</row>
    <row r="92" spans="1:71" s="237" customFormat="1" ht="13.5" thickBot="1" x14ac:dyDescent="0.25">
      <c r="A92" s="41" t="s">
        <v>55</v>
      </c>
      <c r="B92" s="88">
        <v>1449.3253126562238</v>
      </c>
      <c r="C92" s="88">
        <v>1325.2048242334902</v>
      </c>
      <c r="D92" s="88">
        <v>1868.9809301565692</v>
      </c>
      <c r="E92" s="39">
        <v>1935.9622640517712</v>
      </c>
      <c r="F92" s="136">
        <v>1719.1949160834329</v>
      </c>
      <c r="G92" s="39">
        <v>1502.4683975330158</v>
      </c>
      <c r="H92" s="39">
        <v>1871.1820648005446</v>
      </c>
      <c r="I92" s="39">
        <v>1972.3454096664398</v>
      </c>
      <c r="J92" s="39">
        <v>2107.4511392833783</v>
      </c>
      <c r="K92" s="136">
        <v>1986.7402057372215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</row>
    <row r="93" spans="1:71" ht="13.5" thickBot="1" x14ac:dyDescent="0.25">
      <c r="A93" s="194" t="s">
        <v>152</v>
      </c>
      <c r="B93" s="15">
        <v>8099.5609733968677</v>
      </c>
      <c r="C93" s="15">
        <v>11038.120256619222</v>
      </c>
      <c r="D93" s="15">
        <v>12884.790328114364</v>
      </c>
      <c r="E93" s="15">
        <v>13367.949503065394</v>
      </c>
      <c r="F93" s="130">
        <v>12358.958097911367</v>
      </c>
      <c r="G93" s="15">
        <v>5845.2458643185864</v>
      </c>
      <c r="H93" s="15">
        <v>6186.2696890748803</v>
      </c>
      <c r="I93" s="15">
        <v>5945.2683940095312</v>
      </c>
      <c r="J93" s="15">
        <v>7407.9099060735716</v>
      </c>
      <c r="K93" s="130">
        <v>5786.2565688259274</v>
      </c>
      <c r="L93" s="208" t="s">
        <v>153</v>
      </c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</row>
    <row r="94" spans="1:71" s="101" customFormat="1" ht="20.25" customHeight="1" thickBot="1" x14ac:dyDescent="0.25">
      <c r="A94" s="211" t="s">
        <v>154</v>
      </c>
      <c r="B94" s="30">
        <v>958.32022639618719</v>
      </c>
      <c r="C94" s="30">
        <v>945.86640598755218</v>
      </c>
      <c r="D94" s="30">
        <v>1338.7002712049014</v>
      </c>
      <c r="E94" s="30">
        <v>1727.9385202152582</v>
      </c>
      <c r="F94" s="64">
        <v>1595.3560306765714</v>
      </c>
      <c r="G94" s="30">
        <v>221.44926154118465</v>
      </c>
      <c r="H94" s="30">
        <v>230.11152016609947</v>
      </c>
      <c r="I94" s="30">
        <v>207.14529230769233</v>
      </c>
      <c r="J94" s="30">
        <v>211.71029408719349</v>
      </c>
      <c r="K94" s="64">
        <v>237.93789722070841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</row>
    <row r="95" spans="1:71" s="101" customFormat="1" ht="20.25" customHeight="1" thickBot="1" x14ac:dyDescent="0.25">
      <c r="A95" s="219" t="s">
        <v>81</v>
      </c>
      <c r="B95" s="30">
        <v>7141.2407470006801</v>
      </c>
      <c r="C95" s="30">
        <v>10092.253850631669</v>
      </c>
      <c r="D95" s="30">
        <v>11546.090056909465</v>
      </c>
      <c r="E95" s="30">
        <v>11640.010982850135</v>
      </c>
      <c r="F95" s="64">
        <v>10763.602067234797</v>
      </c>
      <c r="G95" s="30">
        <v>5623.7966027774009</v>
      </c>
      <c r="H95" s="30">
        <v>5956.1581689087807</v>
      </c>
      <c r="I95" s="30">
        <v>5738.1231017018381</v>
      </c>
      <c r="J95" s="57">
        <v>7196.1996119863788</v>
      </c>
      <c r="K95" s="139">
        <v>5548.3186716052187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</row>
    <row r="96" spans="1:71" s="101" customFormat="1" ht="15.75" x14ac:dyDescent="0.2">
      <c r="A96" s="220" t="s">
        <v>267</v>
      </c>
      <c r="B96" s="19">
        <v>293.84094840844114</v>
      </c>
      <c r="C96" s="19">
        <v>134.59057392098026</v>
      </c>
      <c r="D96" s="19">
        <v>116.90068291354663</v>
      </c>
      <c r="E96" s="19">
        <v>176.28434309809265</v>
      </c>
      <c r="F96" s="150">
        <v>167.7599534374387</v>
      </c>
      <c r="G96" s="19">
        <v>957.74801911776706</v>
      </c>
      <c r="H96" s="19">
        <v>1311.8806080401635</v>
      </c>
      <c r="I96" s="19">
        <v>1487.2599779441798</v>
      </c>
      <c r="J96" s="19">
        <v>1192.47812133515</v>
      </c>
      <c r="K96" s="150">
        <v>1347.1579467942779</v>
      </c>
      <c r="L96" s="217" t="s">
        <v>272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</row>
    <row r="97" spans="1:72" s="252" customFormat="1" ht="12.75" customHeight="1" x14ac:dyDescent="0.2">
      <c r="A97" s="41" t="s">
        <v>156</v>
      </c>
      <c r="B97" s="47">
        <v>202.78507223689584</v>
      </c>
      <c r="C97" s="47">
        <v>16.065584788236894</v>
      </c>
      <c r="D97" s="47">
        <v>6.3016906739278422</v>
      </c>
      <c r="E97" s="47">
        <v>12.890321351498638</v>
      </c>
      <c r="F97" s="137">
        <v>6.8506834822888285</v>
      </c>
      <c r="G97" s="47">
        <v>371.86945239482617</v>
      </c>
      <c r="H97" s="47">
        <v>373.87380761061974</v>
      </c>
      <c r="I97" s="47">
        <v>417.67967379169505</v>
      </c>
      <c r="J97" s="47">
        <v>480.79577314441428</v>
      </c>
      <c r="K97" s="137">
        <v>440.42894771389649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</row>
    <row r="98" spans="1:72" x14ac:dyDescent="0.2">
      <c r="A98" s="41" t="s">
        <v>244</v>
      </c>
      <c r="B98" s="39">
        <v>14.860486276378492</v>
      </c>
      <c r="C98" s="39">
        <v>29.740327512593609</v>
      </c>
      <c r="D98" s="39">
        <v>31.702439210347176</v>
      </c>
      <c r="E98" s="39">
        <v>66.841328310626707</v>
      </c>
      <c r="F98" s="136">
        <v>26.083552155313356</v>
      </c>
      <c r="G98" s="39">
        <v>188.73397087542551</v>
      </c>
      <c r="H98" s="39">
        <v>222.45275949897891</v>
      </c>
      <c r="I98" s="39">
        <v>280.84853778080327</v>
      </c>
      <c r="J98" s="39">
        <v>231.77696291825617</v>
      </c>
      <c r="K98" s="136">
        <v>318.98012151498642</v>
      </c>
      <c r="L98" s="42" t="s">
        <v>246</v>
      </c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</row>
    <row r="99" spans="1:72" x14ac:dyDescent="0.2">
      <c r="A99" s="41" t="s">
        <v>245</v>
      </c>
      <c r="B99" s="39">
        <v>71.875249102791059</v>
      </c>
      <c r="C99" s="39">
        <v>77.997629750850933</v>
      </c>
      <c r="D99" s="39">
        <v>72.987021919673253</v>
      </c>
      <c r="E99" s="39">
        <v>86.841262365122617</v>
      </c>
      <c r="F99" s="136">
        <v>122.41826154643051</v>
      </c>
      <c r="G99" s="39">
        <v>365.11963460857726</v>
      </c>
      <c r="H99" s="39">
        <v>662.95151850987043</v>
      </c>
      <c r="I99" s="39">
        <v>745.66100830496941</v>
      </c>
      <c r="J99" s="39">
        <v>431.96996551226147</v>
      </c>
      <c r="K99" s="136">
        <v>546.0394810940054</v>
      </c>
      <c r="L99" s="42" t="s">
        <v>247</v>
      </c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</row>
    <row r="100" spans="1:72" x14ac:dyDescent="0.2">
      <c r="A100" s="41" t="s">
        <v>55</v>
      </c>
      <c r="B100" s="39">
        <v>4.3201407923757671</v>
      </c>
      <c r="C100" s="39">
        <v>10.787031869298845</v>
      </c>
      <c r="D100" s="39">
        <v>5.9095311095983662</v>
      </c>
      <c r="E100" s="39">
        <v>9.7114310708446858</v>
      </c>
      <c r="F100" s="136">
        <v>12.407456253405996</v>
      </c>
      <c r="G100" s="39">
        <v>32.024961238938054</v>
      </c>
      <c r="H100" s="39">
        <v>52.60252242069437</v>
      </c>
      <c r="I100" s="39">
        <v>43.070758066712052</v>
      </c>
      <c r="J100" s="39">
        <v>47.935419760217997</v>
      </c>
      <c r="K100" s="136">
        <v>41.709396471389653</v>
      </c>
      <c r="L100" s="42" t="s">
        <v>56</v>
      </c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</row>
    <row r="101" spans="1:72" ht="25.5" x14ac:dyDescent="0.2">
      <c r="A101" s="94" t="s">
        <v>164</v>
      </c>
      <c r="B101" s="67">
        <v>454.31274481415915</v>
      </c>
      <c r="C101" s="67">
        <v>690.09902096119811</v>
      </c>
      <c r="D101" s="67">
        <v>1292.7357524846834</v>
      </c>
      <c r="E101" s="67">
        <v>1480.7488191307903</v>
      </c>
      <c r="F101" s="141">
        <v>1253.5925082288827</v>
      </c>
      <c r="G101" s="67">
        <v>282.56850895030635</v>
      </c>
      <c r="H101" s="67">
        <v>331.30979959428186</v>
      </c>
      <c r="I101" s="67">
        <v>371.26023226684822</v>
      </c>
      <c r="J101" s="67">
        <v>447.36877029972754</v>
      </c>
      <c r="K101" s="141">
        <v>342.43800092370572</v>
      </c>
      <c r="L101" s="221" t="s">
        <v>165</v>
      </c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</row>
    <row r="102" spans="1:72" ht="25.5" x14ac:dyDescent="0.2">
      <c r="A102" s="94" t="s">
        <v>166</v>
      </c>
      <c r="B102" s="67">
        <v>2763.5647131817564</v>
      </c>
      <c r="C102" s="67">
        <v>4698.3795822654874</v>
      </c>
      <c r="D102" s="67">
        <v>5312.7964558202857</v>
      </c>
      <c r="E102" s="67">
        <v>5484.9610365858316</v>
      </c>
      <c r="F102" s="141">
        <v>4814.8333600671131</v>
      </c>
      <c r="G102" s="67">
        <v>1209.0524716324032</v>
      </c>
      <c r="H102" s="67">
        <v>1263.3624244928521</v>
      </c>
      <c r="I102" s="67">
        <v>1456.0854398910826</v>
      </c>
      <c r="J102" s="67">
        <v>1782.4637822452319</v>
      </c>
      <c r="K102" s="141">
        <v>1376.4733961825616</v>
      </c>
      <c r="L102" s="221" t="s">
        <v>167</v>
      </c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</row>
    <row r="103" spans="1:72" ht="13.5" thickBot="1" x14ac:dyDescent="0.25">
      <c r="A103" s="52" t="s">
        <v>329</v>
      </c>
      <c r="B103" s="53">
        <v>3629.5223405963234</v>
      </c>
      <c r="C103" s="53">
        <v>4569.1846734840028</v>
      </c>
      <c r="D103" s="53">
        <v>4823.6571656909464</v>
      </c>
      <c r="E103" s="53">
        <v>4498.0167840354225</v>
      </c>
      <c r="F103" s="152">
        <v>4527.4162455013629</v>
      </c>
      <c r="G103" s="53">
        <v>3174.4276030769233</v>
      </c>
      <c r="H103" s="53">
        <v>3049.6053367814843</v>
      </c>
      <c r="I103" s="53">
        <v>2423.5174515997278</v>
      </c>
      <c r="J103" s="53">
        <v>3773.8889381062686</v>
      </c>
      <c r="K103" s="152">
        <v>2482.2493277046742</v>
      </c>
      <c r="L103" s="55" t="s">
        <v>328</v>
      </c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</row>
    <row r="104" spans="1:72" s="190" customFormat="1" ht="13.5" customHeight="1" x14ac:dyDescent="0.2">
      <c r="A104" s="186" t="s">
        <v>170</v>
      </c>
      <c r="B104" s="223"/>
      <c r="C104" s="227"/>
      <c r="D104" s="227"/>
      <c r="E104" s="227"/>
      <c r="F104" s="227"/>
      <c r="G104" s="224"/>
      <c r="H104" s="224"/>
      <c r="I104" s="232"/>
      <c r="J104" s="232"/>
      <c r="K104" s="232"/>
      <c r="L104" s="249" t="s">
        <v>219</v>
      </c>
      <c r="M104" s="225"/>
    </row>
    <row r="105" spans="1:72" s="190" customFormat="1" ht="12" x14ac:dyDescent="0.2">
      <c r="A105" s="191" t="s">
        <v>242</v>
      </c>
      <c r="B105" s="223"/>
      <c r="C105" s="227"/>
      <c r="D105" s="227"/>
      <c r="E105" s="227"/>
      <c r="F105" s="227"/>
      <c r="G105" s="224"/>
      <c r="H105" s="224"/>
      <c r="I105" s="224"/>
      <c r="J105" s="224"/>
      <c r="K105" s="224"/>
      <c r="L105" s="225" t="s">
        <v>234</v>
      </c>
      <c r="M105" s="225"/>
    </row>
    <row r="106" spans="1:72" s="190" customFormat="1" ht="12" x14ac:dyDescent="0.2">
      <c r="A106" s="191" t="s">
        <v>212</v>
      </c>
      <c r="B106" s="188"/>
      <c r="C106" s="229"/>
      <c r="D106" s="229"/>
      <c r="E106" s="229"/>
      <c r="F106" s="229"/>
      <c r="G106" s="188"/>
      <c r="H106" s="188"/>
      <c r="I106" s="188"/>
      <c r="J106" s="188"/>
      <c r="K106" s="188"/>
      <c r="L106" s="225" t="s">
        <v>239</v>
      </c>
      <c r="M106" s="225"/>
    </row>
    <row r="107" spans="1:72" s="190" customFormat="1" ht="12" x14ac:dyDescent="0.2">
      <c r="A107" s="191" t="s">
        <v>177</v>
      </c>
      <c r="B107" s="188"/>
      <c r="C107" s="229"/>
      <c r="D107" s="229"/>
      <c r="E107" s="229"/>
      <c r="F107" s="229"/>
      <c r="G107" s="188"/>
      <c r="H107" s="188"/>
      <c r="I107" s="188"/>
      <c r="J107" s="188"/>
      <c r="K107" s="188"/>
      <c r="L107" s="225" t="s">
        <v>221</v>
      </c>
      <c r="M107" s="225"/>
    </row>
    <row r="108" spans="1:72" s="190" customFormat="1" ht="12" x14ac:dyDescent="0.2">
      <c r="A108" s="191" t="s">
        <v>338</v>
      </c>
      <c r="G108" s="189"/>
      <c r="H108" s="189"/>
      <c r="I108" s="189"/>
      <c r="J108" s="189"/>
      <c r="K108" s="189"/>
      <c r="L108" s="225" t="s">
        <v>314</v>
      </c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</row>
    <row r="109" spans="1:72" s="245" customFormat="1" ht="12" x14ac:dyDescent="0.2">
      <c r="A109" s="191" t="s">
        <v>248</v>
      </c>
      <c r="B109" s="243"/>
      <c r="C109" s="244"/>
      <c r="D109" s="244"/>
      <c r="E109" s="244"/>
      <c r="F109" s="244"/>
      <c r="G109" s="243"/>
      <c r="H109" s="243"/>
      <c r="I109" s="243"/>
      <c r="J109" s="243"/>
      <c r="K109" s="243"/>
      <c r="L109" s="230" t="s">
        <v>249</v>
      </c>
      <c r="M109" s="230"/>
    </row>
    <row r="110" spans="1:72" x14ac:dyDescent="0.2">
      <c r="B110" s="241"/>
      <c r="C110" s="246"/>
      <c r="D110" s="246"/>
      <c r="E110" s="246"/>
      <c r="F110" s="246"/>
      <c r="G110" s="241"/>
      <c r="H110" s="241"/>
      <c r="I110" s="241"/>
      <c r="J110" s="241"/>
      <c r="K110" s="241"/>
    </row>
    <row r="111" spans="1:72" x14ac:dyDescent="0.2">
      <c r="B111" s="241"/>
      <c r="C111" s="246"/>
      <c r="D111" s="246"/>
      <c r="E111" s="246"/>
      <c r="F111" s="246"/>
      <c r="G111" s="241"/>
      <c r="H111" s="241"/>
      <c r="I111" s="241"/>
      <c r="J111" s="241"/>
      <c r="K111" s="241"/>
    </row>
    <row r="112" spans="1:72" x14ac:dyDescent="0.2">
      <c r="B112" s="241"/>
      <c r="C112" s="246"/>
      <c r="D112" s="246"/>
      <c r="E112" s="246"/>
      <c r="F112" s="246"/>
      <c r="G112" s="241"/>
      <c r="H112" s="241"/>
      <c r="I112" s="241"/>
      <c r="J112" s="241"/>
      <c r="K112" s="241"/>
    </row>
    <row r="113" spans="2:11" x14ac:dyDescent="0.2">
      <c r="B113" s="241"/>
      <c r="C113" s="246"/>
      <c r="D113" s="246"/>
      <c r="E113" s="246"/>
      <c r="F113" s="246"/>
      <c r="G113" s="241"/>
      <c r="H113" s="241"/>
      <c r="I113" s="241"/>
      <c r="J113" s="241"/>
      <c r="K113" s="241"/>
    </row>
    <row r="114" spans="2:11" x14ac:dyDescent="0.2">
      <c r="B114" s="241"/>
      <c r="C114" s="246"/>
      <c r="D114" s="246"/>
      <c r="E114" s="246"/>
      <c r="F114" s="246"/>
      <c r="G114" s="241"/>
      <c r="H114" s="241"/>
      <c r="I114" s="241"/>
      <c r="J114" s="241"/>
      <c r="K114" s="241"/>
    </row>
    <row r="115" spans="2:11" x14ac:dyDescent="0.2">
      <c r="B115" s="241"/>
      <c r="C115" s="246"/>
      <c r="D115" s="246"/>
      <c r="E115" s="246"/>
      <c r="F115" s="246"/>
      <c r="G115" s="241"/>
      <c r="H115" s="241"/>
      <c r="I115" s="241"/>
      <c r="J115" s="241"/>
      <c r="K115" s="241"/>
    </row>
    <row r="116" spans="2:11" x14ac:dyDescent="0.2">
      <c r="B116" s="241"/>
      <c r="C116" s="246"/>
      <c r="D116" s="246"/>
      <c r="E116" s="246"/>
      <c r="F116" s="246"/>
      <c r="G116" s="241"/>
      <c r="H116" s="241"/>
      <c r="I116" s="241"/>
      <c r="J116" s="241"/>
      <c r="K116" s="241"/>
    </row>
    <row r="117" spans="2:11" x14ac:dyDescent="0.2">
      <c r="B117" s="241"/>
      <c r="C117" s="246"/>
      <c r="D117" s="246"/>
      <c r="E117" s="246"/>
      <c r="F117" s="246"/>
      <c r="G117" s="241"/>
      <c r="H117" s="241"/>
      <c r="I117" s="241"/>
      <c r="J117" s="241"/>
      <c r="K117" s="241"/>
    </row>
    <row r="118" spans="2:11" x14ac:dyDescent="0.2">
      <c r="B118" s="241"/>
      <c r="C118" s="246"/>
      <c r="D118" s="246"/>
      <c r="E118" s="246"/>
      <c r="F118" s="246"/>
      <c r="G118" s="241"/>
      <c r="H118" s="241"/>
      <c r="I118" s="241"/>
      <c r="J118" s="241"/>
      <c r="K118" s="241"/>
    </row>
    <row r="119" spans="2:11" x14ac:dyDescent="0.2">
      <c r="B119" s="241"/>
      <c r="C119" s="246"/>
      <c r="D119" s="246"/>
      <c r="E119" s="246"/>
      <c r="F119" s="246"/>
      <c r="G119" s="241"/>
      <c r="H119" s="241"/>
      <c r="I119" s="241"/>
      <c r="J119" s="241"/>
      <c r="K119" s="241"/>
    </row>
    <row r="120" spans="2:11" x14ac:dyDescent="0.2">
      <c r="B120" s="241"/>
      <c r="C120" s="246"/>
      <c r="D120" s="246"/>
      <c r="E120" s="246"/>
      <c r="F120" s="246"/>
      <c r="G120" s="241"/>
      <c r="H120" s="241"/>
      <c r="I120" s="241"/>
      <c r="J120" s="241"/>
      <c r="K120" s="241"/>
    </row>
    <row r="121" spans="2:11" x14ac:dyDescent="0.2">
      <c r="B121" s="241"/>
      <c r="C121" s="246"/>
      <c r="D121" s="246"/>
      <c r="E121" s="246"/>
      <c r="F121" s="246"/>
      <c r="G121" s="241"/>
      <c r="H121" s="241"/>
      <c r="I121" s="241"/>
      <c r="J121" s="241"/>
      <c r="K121" s="241"/>
    </row>
    <row r="122" spans="2:11" x14ac:dyDescent="0.2">
      <c r="B122" s="241"/>
      <c r="C122" s="246"/>
      <c r="D122" s="246"/>
      <c r="E122" s="246"/>
      <c r="F122" s="246"/>
      <c r="G122" s="241"/>
      <c r="H122" s="241"/>
      <c r="I122" s="241"/>
      <c r="J122" s="241"/>
      <c r="K122" s="241"/>
    </row>
    <row r="123" spans="2:11" x14ac:dyDescent="0.2">
      <c r="B123" s="241"/>
      <c r="C123" s="246"/>
      <c r="D123" s="246"/>
      <c r="E123" s="246"/>
      <c r="F123" s="246"/>
      <c r="G123" s="241"/>
      <c r="H123" s="241"/>
      <c r="I123" s="241"/>
      <c r="J123" s="241"/>
      <c r="K123" s="241"/>
    </row>
    <row r="124" spans="2:11" x14ac:dyDescent="0.2">
      <c r="B124" s="241"/>
      <c r="C124" s="246"/>
      <c r="D124" s="246"/>
      <c r="E124" s="246"/>
      <c r="F124" s="246"/>
      <c r="G124" s="241"/>
      <c r="H124" s="241"/>
      <c r="I124" s="241"/>
      <c r="J124" s="241"/>
      <c r="K124" s="241"/>
    </row>
    <row r="125" spans="2:11" x14ac:dyDescent="0.2">
      <c r="B125" s="241"/>
      <c r="C125" s="246"/>
      <c r="D125" s="246"/>
      <c r="E125" s="246"/>
      <c r="F125" s="246"/>
      <c r="G125" s="241"/>
      <c r="H125" s="241"/>
      <c r="I125" s="241"/>
      <c r="J125" s="241"/>
      <c r="K125" s="241"/>
    </row>
    <row r="126" spans="2:11" x14ac:dyDescent="0.2">
      <c r="B126" s="241"/>
      <c r="C126" s="246"/>
      <c r="D126" s="246"/>
      <c r="E126" s="246"/>
      <c r="F126" s="246"/>
      <c r="G126" s="241"/>
      <c r="H126" s="241"/>
      <c r="I126" s="241"/>
      <c r="J126" s="241"/>
      <c r="K126" s="241"/>
    </row>
    <row r="127" spans="2:11" x14ac:dyDescent="0.2">
      <c r="B127" s="241"/>
      <c r="C127" s="246"/>
      <c r="D127" s="246"/>
      <c r="E127" s="246"/>
      <c r="F127" s="246"/>
      <c r="G127" s="241"/>
      <c r="H127" s="241"/>
      <c r="I127" s="241"/>
      <c r="J127" s="241"/>
      <c r="K127" s="241"/>
    </row>
    <row r="128" spans="2:11" x14ac:dyDescent="0.2">
      <c r="B128" s="241"/>
      <c r="C128" s="246"/>
      <c r="D128" s="246"/>
      <c r="E128" s="246"/>
      <c r="F128" s="246"/>
      <c r="G128" s="241"/>
      <c r="H128" s="241"/>
      <c r="I128" s="241"/>
      <c r="J128" s="241"/>
      <c r="K128" s="241"/>
    </row>
    <row r="129" spans="2:11" x14ac:dyDescent="0.2">
      <c r="B129" s="241"/>
      <c r="C129" s="246"/>
      <c r="D129" s="246"/>
      <c r="E129" s="246"/>
      <c r="F129" s="246"/>
      <c r="G129" s="241"/>
      <c r="H129" s="241"/>
      <c r="I129" s="241"/>
      <c r="J129" s="241"/>
      <c r="K129" s="241"/>
    </row>
    <row r="130" spans="2:11" x14ac:dyDescent="0.2">
      <c r="B130" s="241"/>
      <c r="C130" s="246"/>
      <c r="D130" s="246"/>
      <c r="E130" s="246"/>
      <c r="F130" s="246"/>
      <c r="G130" s="241"/>
      <c r="H130" s="241"/>
      <c r="I130" s="241"/>
      <c r="J130" s="241"/>
      <c r="K130" s="241"/>
    </row>
    <row r="131" spans="2:11" x14ac:dyDescent="0.2">
      <c r="B131" s="241"/>
      <c r="C131" s="246"/>
      <c r="D131" s="246"/>
      <c r="E131" s="246"/>
      <c r="F131" s="246"/>
      <c r="G131" s="241"/>
      <c r="H131" s="241"/>
      <c r="I131" s="241"/>
      <c r="J131" s="241"/>
      <c r="K131" s="241"/>
    </row>
    <row r="132" spans="2:11" x14ac:dyDescent="0.2">
      <c r="B132" s="241"/>
      <c r="C132" s="246"/>
      <c r="D132" s="246"/>
      <c r="E132" s="246"/>
      <c r="F132" s="246"/>
      <c r="G132" s="241"/>
      <c r="H132" s="241"/>
      <c r="I132" s="241"/>
      <c r="J132" s="241"/>
      <c r="K132" s="241"/>
    </row>
    <row r="133" spans="2:11" x14ac:dyDescent="0.2">
      <c r="B133" s="241"/>
      <c r="C133" s="246"/>
      <c r="D133" s="246"/>
      <c r="E133" s="246"/>
      <c r="F133" s="246"/>
      <c r="G133" s="241"/>
      <c r="H133" s="241"/>
      <c r="I133" s="241"/>
      <c r="J133" s="241"/>
      <c r="K133" s="241"/>
    </row>
    <row r="134" spans="2:11" x14ac:dyDescent="0.2">
      <c r="B134" s="241"/>
      <c r="C134" s="246"/>
      <c r="D134" s="246"/>
      <c r="E134" s="246"/>
      <c r="F134" s="246"/>
      <c r="G134" s="241"/>
      <c r="H134" s="241"/>
      <c r="I134" s="241"/>
      <c r="J134" s="241"/>
      <c r="K134" s="241"/>
    </row>
    <row r="135" spans="2:11" x14ac:dyDescent="0.2">
      <c r="B135" s="241"/>
      <c r="C135" s="246"/>
      <c r="D135" s="246"/>
      <c r="E135" s="246"/>
      <c r="F135" s="246"/>
      <c r="G135" s="241"/>
      <c r="H135" s="241"/>
      <c r="I135" s="241"/>
      <c r="J135" s="241"/>
      <c r="K135" s="241"/>
    </row>
    <row r="136" spans="2:11" x14ac:dyDescent="0.2">
      <c r="B136" s="241"/>
      <c r="C136" s="246"/>
      <c r="D136" s="246"/>
      <c r="E136" s="246"/>
      <c r="F136" s="246"/>
      <c r="G136" s="241"/>
      <c r="H136" s="241"/>
      <c r="I136" s="241"/>
      <c r="J136" s="241"/>
      <c r="K136" s="241"/>
    </row>
    <row r="137" spans="2:11" x14ac:dyDescent="0.2"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</row>
    <row r="138" spans="2:11" x14ac:dyDescent="0.2"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</row>
    <row r="139" spans="2:11" x14ac:dyDescent="0.2"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</row>
    <row r="140" spans="2:11" x14ac:dyDescent="0.2"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</row>
    <row r="141" spans="2:11" x14ac:dyDescent="0.2"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</row>
    <row r="142" spans="2:11" x14ac:dyDescent="0.2"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</row>
    <row r="143" spans="2:11" x14ac:dyDescent="0.2"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</row>
    <row r="144" spans="2:11" x14ac:dyDescent="0.2"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</row>
    <row r="145" spans="2:11" x14ac:dyDescent="0.2"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</row>
    <row r="146" spans="2:11" x14ac:dyDescent="0.2"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</row>
    <row r="147" spans="2:11" x14ac:dyDescent="0.2"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</row>
    <row r="148" spans="2:11" x14ac:dyDescent="0.2"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</row>
    <row r="149" spans="2:11" x14ac:dyDescent="0.2"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</row>
    <row r="150" spans="2:11" x14ac:dyDescent="0.2"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</row>
    <row r="151" spans="2:11" x14ac:dyDescent="0.2"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</row>
    <row r="152" spans="2:11" x14ac:dyDescent="0.2"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</row>
    <row r="153" spans="2:11" x14ac:dyDescent="0.2"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</row>
    <row r="154" spans="2:1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</row>
    <row r="155" spans="2:11" x14ac:dyDescent="0.2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</row>
    <row r="156" spans="2:11" x14ac:dyDescent="0.2"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</row>
    <row r="157" spans="2:11" x14ac:dyDescent="0.2"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</row>
    <row r="158" spans="2:11" x14ac:dyDescent="0.2"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</row>
    <row r="159" spans="2:11" x14ac:dyDescent="0.2"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</row>
    <row r="160" spans="2:11" x14ac:dyDescent="0.2"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</row>
    <row r="161" spans="2:11" x14ac:dyDescent="0.2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</row>
    <row r="162" spans="2:11" x14ac:dyDescent="0.2"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</row>
    <row r="163" spans="2:11" x14ac:dyDescent="0.2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</row>
    <row r="164" spans="2:11" x14ac:dyDescent="0.2"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</row>
    <row r="165" spans="2:11" x14ac:dyDescent="0.2"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</row>
    <row r="166" spans="2:11" x14ac:dyDescent="0.2"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</row>
    <row r="167" spans="2:11" x14ac:dyDescent="0.2"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</row>
    <row r="168" spans="2:11" x14ac:dyDescent="0.2"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</row>
    <row r="169" spans="2:11" x14ac:dyDescent="0.2"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</row>
    <row r="170" spans="2:11" x14ac:dyDescent="0.2"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</row>
    <row r="171" spans="2:11" x14ac:dyDescent="0.2"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</row>
    <row r="172" spans="2:11" x14ac:dyDescent="0.2"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</row>
    <row r="173" spans="2:11" x14ac:dyDescent="0.2"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</row>
    <row r="174" spans="2:11" x14ac:dyDescent="0.2">
      <c r="B174" s="241"/>
      <c r="C174" s="241"/>
      <c r="D174" s="241"/>
      <c r="E174" s="241"/>
      <c r="F174" s="241"/>
      <c r="G174" s="241"/>
      <c r="H174" s="241"/>
      <c r="I174" s="241"/>
      <c r="J174" s="241"/>
      <c r="K174" s="241"/>
    </row>
    <row r="175" spans="2:11" x14ac:dyDescent="0.2"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</row>
    <row r="176" spans="2:11" x14ac:dyDescent="0.2"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</row>
    <row r="177" spans="2:11" x14ac:dyDescent="0.2"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</row>
    <row r="178" spans="2:11" x14ac:dyDescent="0.2">
      <c r="B178" s="241"/>
      <c r="C178" s="241"/>
      <c r="D178" s="241"/>
      <c r="E178" s="241"/>
      <c r="F178" s="241"/>
      <c r="G178" s="241"/>
      <c r="H178" s="241"/>
      <c r="I178" s="241"/>
      <c r="J178" s="241"/>
      <c r="K178" s="241"/>
    </row>
    <row r="179" spans="2:11" x14ac:dyDescent="0.2"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</row>
    <row r="180" spans="2:11" x14ac:dyDescent="0.2"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</row>
    <row r="181" spans="2:11" x14ac:dyDescent="0.2"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</row>
    <row r="182" spans="2:11" x14ac:dyDescent="0.2">
      <c r="B182" s="241"/>
      <c r="C182" s="241"/>
      <c r="D182" s="241"/>
      <c r="E182" s="241"/>
      <c r="F182" s="241"/>
      <c r="G182" s="241"/>
      <c r="H182" s="241"/>
      <c r="I182" s="241"/>
      <c r="J182" s="241"/>
      <c r="K182" s="241"/>
    </row>
    <row r="183" spans="2:11" x14ac:dyDescent="0.2">
      <c r="B183" s="241"/>
      <c r="C183" s="241"/>
      <c r="D183" s="241"/>
      <c r="E183" s="241"/>
      <c r="F183" s="241"/>
      <c r="G183" s="241"/>
      <c r="H183" s="241"/>
      <c r="I183" s="241"/>
      <c r="J183" s="241"/>
      <c r="K183" s="241"/>
    </row>
    <row r="184" spans="2:11" x14ac:dyDescent="0.2"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</row>
    <row r="185" spans="2:11" x14ac:dyDescent="0.2"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</row>
    <row r="186" spans="2:11" x14ac:dyDescent="0.2"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</row>
    <row r="187" spans="2:11" x14ac:dyDescent="0.2">
      <c r="B187" s="241"/>
      <c r="C187" s="241"/>
      <c r="D187" s="241"/>
      <c r="E187" s="241"/>
      <c r="F187" s="241"/>
      <c r="G187" s="241"/>
      <c r="H187" s="241"/>
      <c r="I187" s="241"/>
      <c r="J187" s="241"/>
      <c r="K187" s="241"/>
    </row>
    <row r="188" spans="2:11" x14ac:dyDescent="0.2"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</row>
    <row r="189" spans="2:11" x14ac:dyDescent="0.2"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</row>
    <row r="190" spans="2:11" x14ac:dyDescent="0.2"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</row>
    <row r="191" spans="2:11" x14ac:dyDescent="0.2"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</row>
    <row r="192" spans="2:11" x14ac:dyDescent="0.2"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</row>
    <row r="193" spans="2:11" x14ac:dyDescent="0.2"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</row>
    <row r="194" spans="2:11" x14ac:dyDescent="0.2"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</row>
    <row r="195" spans="2:11" x14ac:dyDescent="0.2"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</row>
    <row r="196" spans="2:11" x14ac:dyDescent="0.2"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</row>
    <row r="197" spans="2:11" x14ac:dyDescent="0.2"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</row>
    <row r="198" spans="2:11" x14ac:dyDescent="0.2"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</row>
    <row r="199" spans="2:11" x14ac:dyDescent="0.2">
      <c r="B199" s="241"/>
      <c r="C199" s="241"/>
      <c r="D199" s="241"/>
      <c r="E199" s="241"/>
      <c r="F199" s="241"/>
      <c r="G199" s="241"/>
      <c r="H199" s="241"/>
      <c r="I199" s="241"/>
      <c r="J199" s="241"/>
      <c r="K199" s="241"/>
    </row>
    <row r="200" spans="2:11" x14ac:dyDescent="0.2"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</row>
    <row r="201" spans="2:11" x14ac:dyDescent="0.2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</row>
    <row r="202" spans="2:11" x14ac:dyDescent="0.2"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</row>
    <row r="203" spans="2:11" x14ac:dyDescent="0.2">
      <c r="B203" s="241"/>
      <c r="C203" s="241"/>
      <c r="D203" s="241"/>
      <c r="E203" s="241"/>
      <c r="F203" s="241"/>
      <c r="G203" s="241"/>
      <c r="H203" s="241"/>
      <c r="I203" s="241"/>
      <c r="J203" s="241"/>
      <c r="K203" s="241"/>
    </row>
    <row r="204" spans="2:11" x14ac:dyDescent="0.2">
      <c r="B204" s="241"/>
      <c r="C204" s="241"/>
      <c r="D204" s="241"/>
      <c r="E204" s="241"/>
      <c r="F204" s="241"/>
      <c r="G204" s="241"/>
      <c r="H204" s="241"/>
      <c r="I204" s="241"/>
      <c r="J204" s="241"/>
      <c r="K204" s="241"/>
    </row>
    <row r="205" spans="2:11" x14ac:dyDescent="0.2">
      <c r="B205" s="241"/>
      <c r="C205" s="241"/>
      <c r="D205" s="241"/>
      <c r="E205" s="241"/>
      <c r="F205" s="241"/>
      <c r="G205" s="241"/>
      <c r="H205" s="241"/>
      <c r="I205" s="241"/>
      <c r="J205" s="241"/>
      <c r="K205" s="241"/>
    </row>
    <row r="206" spans="2:11" x14ac:dyDescent="0.2">
      <c r="B206" s="241"/>
      <c r="C206" s="241"/>
      <c r="D206" s="241"/>
      <c r="E206" s="241"/>
      <c r="F206" s="241"/>
      <c r="G206" s="241"/>
      <c r="H206" s="241"/>
      <c r="I206" s="241"/>
      <c r="J206" s="241"/>
      <c r="K206" s="241"/>
    </row>
    <row r="207" spans="2:11" x14ac:dyDescent="0.2">
      <c r="B207" s="241"/>
      <c r="C207" s="241"/>
      <c r="D207" s="241"/>
      <c r="E207" s="241"/>
      <c r="F207" s="241"/>
      <c r="G207" s="241"/>
      <c r="H207" s="241"/>
      <c r="I207" s="241"/>
      <c r="J207" s="241"/>
      <c r="K207" s="241"/>
    </row>
    <row r="208" spans="2:11" x14ac:dyDescent="0.2">
      <c r="B208" s="241"/>
      <c r="C208" s="241"/>
      <c r="D208" s="241"/>
      <c r="E208" s="241"/>
      <c r="F208" s="241"/>
      <c r="G208" s="241"/>
      <c r="H208" s="241"/>
      <c r="I208" s="241"/>
      <c r="J208" s="241"/>
      <c r="K208" s="241"/>
    </row>
    <row r="209" spans="2:11" x14ac:dyDescent="0.2">
      <c r="B209" s="241"/>
      <c r="C209" s="241"/>
      <c r="D209" s="241"/>
      <c r="E209" s="241"/>
      <c r="F209" s="241"/>
      <c r="G209" s="241"/>
      <c r="H209" s="241"/>
      <c r="I209" s="241"/>
      <c r="J209" s="241"/>
      <c r="K209" s="241"/>
    </row>
    <row r="210" spans="2:11" x14ac:dyDescent="0.2">
      <c r="B210" s="241"/>
      <c r="C210" s="241"/>
      <c r="D210" s="241"/>
      <c r="E210" s="241"/>
      <c r="F210" s="241"/>
      <c r="G210" s="241"/>
      <c r="H210" s="241"/>
      <c r="I210" s="241"/>
      <c r="J210" s="241"/>
      <c r="K210" s="241"/>
    </row>
    <row r="211" spans="2:11" x14ac:dyDescent="0.2">
      <c r="B211" s="241"/>
      <c r="C211" s="241"/>
      <c r="D211" s="241"/>
      <c r="E211" s="241"/>
      <c r="F211" s="241"/>
      <c r="G211" s="241"/>
      <c r="H211" s="241"/>
      <c r="I211" s="241"/>
      <c r="J211" s="241"/>
      <c r="K211" s="241"/>
    </row>
    <row r="212" spans="2:11" x14ac:dyDescent="0.2">
      <c r="B212" s="241"/>
      <c r="C212" s="241"/>
      <c r="D212" s="241"/>
      <c r="E212" s="241"/>
      <c r="F212" s="241"/>
      <c r="G212" s="241"/>
      <c r="H212" s="241"/>
      <c r="I212" s="241"/>
      <c r="J212" s="241"/>
      <c r="K212" s="241"/>
    </row>
    <row r="213" spans="2:11" x14ac:dyDescent="0.2">
      <c r="B213" s="241"/>
      <c r="C213" s="241"/>
      <c r="D213" s="241"/>
      <c r="E213" s="241"/>
      <c r="F213" s="241"/>
      <c r="G213" s="241"/>
      <c r="H213" s="241"/>
      <c r="I213" s="241"/>
      <c r="J213" s="241"/>
      <c r="K213" s="241"/>
    </row>
    <row r="214" spans="2:11" x14ac:dyDescent="0.2">
      <c r="B214" s="241"/>
      <c r="C214" s="241"/>
      <c r="D214" s="241"/>
      <c r="E214" s="241"/>
      <c r="F214" s="241"/>
      <c r="G214" s="241"/>
      <c r="H214" s="241"/>
      <c r="I214" s="241"/>
      <c r="J214" s="241"/>
      <c r="K214" s="241"/>
    </row>
    <row r="215" spans="2:11" x14ac:dyDescent="0.2">
      <c r="B215" s="241"/>
      <c r="C215" s="241"/>
      <c r="D215" s="241"/>
      <c r="E215" s="241"/>
      <c r="F215" s="241"/>
      <c r="G215" s="241"/>
      <c r="H215" s="241"/>
      <c r="I215" s="241"/>
      <c r="J215" s="241"/>
      <c r="K215" s="241"/>
    </row>
    <row r="216" spans="2:11" x14ac:dyDescent="0.2"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</row>
    <row r="217" spans="2:11" x14ac:dyDescent="0.2"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</row>
    <row r="218" spans="2:11" x14ac:dyDescent="0.2">
      <c r="B218" s="241"/>
      <c r="C218" s="241"/>
      <c r="D218" s="241"/>
      <c r="E218" s="241"/>
      <c r="F218" s="241"/>
      <c r="G218" s="241"/>
      <c r="H218" s="241"/>
      <c r="I218" s="241"/>
      <c r="J218" s="241"/>
      <c r="K218" s="241"/>
    </row>
    <row r="219" spans="2:11" x14ac:dyDescent="0.2">
      <c r="B219" s="241"/>
      <c r="C219" s="241"/>
      <c r="D219" s="241"/>
      <c r="E219" s="241"/>
      <c r="F219" s="241"/>
      <c r="G219" s="241"/>
      <c r="H219" s="241"/>
      <c r="I219" s="241"/>
      <c r="J219" s="241"/>
      <c r="K219" s="241"/>
    </row>
    <row r="220" spans="2:11" x14ac:dyDescent="0.2"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</row>
    <row r="221" spans="2:11" x14ac:dyDescent="0.2"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</row>
    <row r="222" spans="2:11" x14ac:dyDescent="0.2">
      <c r="B222" s="241"/>
      <c r="C222" s="241"/>
      <c r="D222" s="241"/>
      <c r="E222" s="241"/>
      <c r="F222" s="241"/>
      <c r="G222" s="241"/>
      <c r="H222" s="241"/>
      <c r="I222" s="241"/>
      <c r="J222" s="241"/>
      <c r="K222" s="241"/>
    </row>
    <row r="223" spans="2:11" x14ac:dyDescent="0.2">
      <c r="B223" s="241"/>
      <c r="C223" s="241"/>
      <c r="D223" s="241"/>
      <c r="E223" s="241"/>
      <c r="F223" s="241"/>
      <c r="G223" s="241"/>
      <c r="H223" s="241"/>
      <c r="I223" s="241"/>
      <c r="J223" s="241"/>
      <c r="K223" s="241"/>
    </row>
    <row r="224" spans="2:11" x14ac:dyDescent="0.2">
      <c r="B224" s="241"/>
      <c r="C224" s="241"/>
      <c r="D224" s="241"/>
      <c r="E224" s="241"/>
      <c r="F224" s="241"/>
      <c r="G224" s="241"/>
      <c r="H224" s="241"/>
      <c r="I224" s="241"/>
      <c r="J224" s="241"/>
      <c r="K224" s="241"/>
    </row>
    <row r="225" spans="2:11" x14ac:dyDescent="0.2">
      <c r="B225" s="241"/>
      <c r="C225" s="241"/>
      <c r="D225" s="241"/>
      <c r="E225" s="241"/>
      <c r="F225" s="241"/>
      <c r="G225" s="241"/>
      <c r="H225" s="241"/>
      <c r="I225" s="241"/>
      <c r="J225" s="241"/>
      <c r="K225" s="241"/>
    </row>
    <row r="226" spans="2:11" x14ac:dyDescent="0.2">
      <c r="B226" s="241"/>
      <c r="C226" s="241"/>
      <c r="D226" s="241"/>
      <c r="E226" s="241"/>
      <c r="F226" s="241"/>
      <c r="G226" s="241"/>
      <c r="H226" s="241"/>
      <c r="I226" s="241"/>
      <c r="J226" s="241"/>
      <c r="K226" s="241"/>
    </row>
    <row r="227" spans="2:11" x14ac:dyDescent="0.2">
      <c r="B227" s="241"/>
      <c r="C227" s="241"/>
      <c r="D227" s="241"/>
      <c r="E227" s="241"/>
      <c r="F227" s="241"/>
      <c r="G227" s="241"/>
      <c r="H227" s="241"/>
      <c r="I227" s="241"/>
      <c r="J227" s="241"/>
      <c r="K227" s="241"/>
    </row>
    <row r="228" spans="2:11" x14ac:dyDescent="0.2">
      <c r="B228" s="241"/>
      <c r="C228" s="241"/>
      <c r="D228" s="241"/>
      <c r="E228" s="241"/>
      <c r="F228" s="241"/>
      <c r="G228" s="241"/>
      <c r="H228" s="241"/>
      <c r="I228" s="241"/>
      <c r="J228" s="241"/>
      <c r="K228" s="241"/>
    </row>
    <row r="229" spans="2:11" x14ac:dyDescent="0.2"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</row>
    <row r="230" spans="2:11" x14ac:dyDescent="0.2">
      <c r="B230" s="241"/>
      <c r="C230" s="241"/>
      <c r="D230" s="241"/>
      <c r="E230" s="241"/>
      <c r="F230" s="241"/>
      <c r="G230" s="241"/>
      <c r="H230" s="241"/>
      <c r="I230" s="241"/>
      <c r="J230" s="241"/>
      <c r="K230" s="241"/>
    </row>
    <row r="231" spans="2:11" x14ac:dyDescent="0.2">
      <c r="B231" s="241"/>
      <c r="C231" s="241"/>
      <c r="D231" s="241"/>
      <c r="E231" s="241"/>
      <c r="F231" s="241"/>
      <c r="G231" s="241"/>
      <c r="H231" s="241"/>
      <c r="I231" s="241"/>
      <c r="J231" s="241"/>
      <c r="K231" s="241"/>
    </row>
    <row r="232" spans="2:11" x14ac:dyDescent="0.2">
      <c r="B232" s="241"/>
      <c r="C232" s="241"/>
      <c r="D232" s="241"/>
      <c r="E232" s="241"/>
      <c r="F232" s="241"/>
      <c r="G232" s="241"/>
      <c r="H232" s="241"/>
      <c r="I232" s="241"/>
      <c r="J232" s="241"/>
      <c r="K232" s="241"/>
    </row>
    <row r="233" spans="2:11" x14ac:dyDescent="0.2">
      <c r="B233" s="241"/>
      <c r="C233" s="241"/>
      <c r="D233" s="241"/>
      <c r="E233" s="241"/>
      <c r="F233" s="241"/>
      <c r="G233" s="241"/>
      <c r="H233" s="241"/>
      <c r="I233" s="241"/>
      <c r="J233" s="241"/>
      <c r="K233" s="241"/>
    </row>
    <row r="234" spans="2:11" x14ac:dyDescent="0.2">
      <c r="B234" s="241"/>
      <c r="C234" s="241"/>
      <c r="D234" s="241"/>
      <c r="E234" s="241"/>
      <c r="F234" s="241"/>
      <c r="G234" s="241"/>
      <c r="H234" s="241"/>
      <c r="I234" s="241"/>
      <c r="J234" s="241"/>
      <c r="K234" s="241"/>
    </row>
    <row r="235" spans="2:11" x14ac:dyDescent="0.2">
      <c r="B235" s="241"/>
      <c r="C235" s="241"/>
      <c r="D235" s="241"/>
      <c r="E235" s="241"/>
      <c r="F235" s="241"/>
      <c r="G235" s="241"/>
      <c r="H235" s="241"/>
      <c r="I235" s="241"/>
      <c r="J235" s="241"/>
      <c r="K235" s="241"/>
    </row>
    <row r="236" spans="2:11" x14ac:dyDescent="0.2">
      <c r="B236" s="241"/>
      <c r="C236" s="241"/>
      <c r="D236" s="241"/>
      <c r="E236" s="241"/>
      <c r="F236" s="241"/>
      <c r="G236" s="241"/>
      <c r="H236" s="241"/>
      <c r="I236" s="241"/>
      <c r="J236" s="241"/>
      <c r="K236" s="241"/>
    </row>
    <row r="237" spans="2:11" x14ac:dyDescent="0.2">
      <c r="B237" s="241"/>
      <c r="C237" s="241"/>
      <c r="D237" s="241"/>
      <c r="E237" s="241"/>
      <c r="F237" s="241"/>
      <c r="G237" s="241"/>
      <c r="H237" s="241"/>
      <c r="I237" s="241"/>
      <c r="J237" s="241"/>
      <c r="K237" s="241"/>
    </row>
    <row r="238" spans="2:11" x14ac:dyDescent="0.2">
      <c r="B238" s="241"/>
      <c r="C238" s="241"/>
      <c r="D238" s="241"/>
      <c r="E238" s="241"/>
      <c r="F238" s="241"/>
      <c r="G238" s="241"/>
      <c r="H238" s="241"/>
      <c r="I238" s="241"/>
      <c r="J238" s="241"/>
      <c r="K238" s="241"/>
    </row>
    <row r="239" spans="2:11" x14ac:dyDescent="0.2">
      <c r="B239" s="241"/>
      <c r="C239" s="241"/>
      <c r="D239" s="241"/>
      <c r="E239" s="241"/>
      <c r="F239" s="241"/>
      <c r="G239" s="241"/>
      <c r="H239" s="241"/>
      <c r="I239" s="241"/>
      <c r="J239" s="241"/>
      <c r="K239" s="241"/>
    </row>
    <row r="240" spans="2:11" x14ac:dyDescent="0.2">
      <c r="B240" s="241"/>
      <c r="C240" s="241"/>
      <c r="D240" s="241"/>
      <c r="E240" s="241"/>
      <c r="F240" s="241"/>
      <c r="G240" s="241"/>
      <c r="H240" s="241"/>
      <c r="I240" s="241"/>
      <c r="J240" s="241"/>
      <c r="K240" s="241"/>
    </row>
    <row r="241" spans="2:11" x14ac:dyDescent="0.2">
      <c r="B241" s="241"/>
      <c r="C241" s="241"/>
      <c r="D241" s="241"/>
      <c r="E241" s="241"/>
      <c r="F241" s="241"/>
      <c r="G241" s="241"/>
      <c r="H241" s="241"/>
      <c r="I241" s="241"/>
      <c r="J241" s="241"/>
      <c r="K241" s="241"/>
    </row>
    <row r="242" spans="2:11" x14ac:dyDescent="0.2">
      <c r="B242" s="241"/>
      <c r="C242" s="241"/>
      <c r="D242" s="241"/>
      <c r="E242" s="241"/>
      <c r="F242" s="241"/>
      <c r="G242" s="241"/>
      <c r="H242" s="241"/>
      <c r="I242" s="241"/>
      <c r="J242" s="241"/>
      <c r="K242" s="241"/>
    </row>
    <row r="243" spans="2:11" x14ac:dyDescent="0.2">
      <c r="B243" s="241"/>
      <c r="C243" s="241"/>
      <c r="D243" s="241"/>
      <c r="E243" s="241"/>
      <c r="F243" s="241"/>
      <c r="G243" s="241"/>
      <c r="H243" s="241"/>
      <c r="I243" s="241"/>
      <c r="J243" s="241"/>
      <c r="K243" s="241"/>
    </row>
    <row r="244" spans="2:11" x14ac:dyDescent="0.2">
      <c r="B244" s="241"/>
      <c r="C244" s="241"/>
      <c r="D244" s="241"/>
      <c r="E244" s="241"/>
      <c r="F244" s="241"/>
      <c r="G244" s="241"/>
      <c r="H244" s="241"/>
      <c r="I244" s="241"/>
      <c r="J244" s="241"/>
      <c r="K244" s="241"/>
    </row>
    <row r="245" spans="2:11" x14ac:dyDescent="0.2">
      <c r="B245" s="241"/>
      <c r="C245" s="241"/>
      <c r="D245" s="241"/>
      <c r="E245" s="241"/>
      <c r="F245" s="241"/>
      <c r="G245" s="241"/>
      <c r="H245" s="241"/>
      <c r="I245" s="241"/>
      <c r="J245" s="241"/>
      <c r="K245" s="241"/>
    </row>
    <row r="246" spans="2:11" x14ac:dyDescent="0.2">
      <c r="B246" s="241"/>
      <c r="C246" s="241"/>
      <c r="D246" s="241"/>
      <c r="E246" s="241"/>
      <c r="F246" s="241"/>
      <c r="G246" s="241"/>
      <c r="H246" s="241"/>
      <c r="I246" s="241"/>
      <c r="J246" s="241"/>
      <c r="K246" s="241"/>
    </row>
    <row r="247" spans="2:11" x14ac:dyDescent="0.2">
      <c r="B247" s="241"/>
      <c r="C247" s="241"/>
      <c r="D247" s="241"/>
      <c r="E247" s="241"/>
      <c r="F247" s="241"/>
      <c r="G247" s="241"/>
      <c r="H247" s="241"/>
      <c r="I247" s="241"/>
      <c r="J247" s="241"/>
      <c r="K247" s="241"/>
    </row>
    <row r="248" spans="2:11" x14ac:dyDescent="0.2">
      <c r="B248" s="241"/>
      <c r="C248" s="241"/>
      <c r="D248" s="241"/>
      <c r="E248" s="241"/>
      <c r="F248" s="241"/>
      <c r="G248" s="241"/>
      <c r="H248" s="241"/>
      <c r="I248" s="241"/>
      <c r="J248" s="241"/>
      <c r="K248" s="241"/>
    </row>
    <row r="249" spans="2:11" x14ac:dyDescent="0.2"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</row>
    <row r="250" spans="2:11" x14ac:dyDescent="0.2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</row>
    <row r="251" spans="2:11" x14ac:dyDescent="0.2">
      <c r="B251" s="241"/>
      <c r="C251" s="241"/>
      <c r="D251" s="241"/>
      <c r="E251" s="241"/>
      <c r="F251" s="241"/>
      <c r="G251" s="241"/>
      <c r="H251" s="241"/>
      <c r="I251" s="241"/>
      <c r="J251" s="241"/>
      <c r="K251" s="241"/>
    </row>
    <row r="252" spans="2:11" x14ac:dyDescent="0.2">
      <c r="B252" s="241"/>
      <c r="C252" s="241"/>
      <c r="D252" s="241"/>
      <c r="E252" s="241"/>
      <c r="F252" s="241"/>
      <c r="G252" s="241"/>
      <c r="H252" s="241"/>
      <c r="I252" s="241"/>
      <c r="J252" s="241"/>
      <c r="K252" s="241"/>
    </row>
    <row r="253" spans="2:11" x14ac:dyDescent="0.2">
      <c r="B253" s="241"/>
      <c r="C253" s="241"/>
      <c r="D253" s="241"/>
      <c r="E253" s="241"/>
      <c r="F253" s="241"/>
      <c r="G253" s="241"/>
      <c r="H253" s="241"/>
      <c r="I253" s="241"/>
      <c r="J253" s="241"/>
      <c r="K253" s="241"/>
    </row>
    <row r="254" spans="2:11" x14ac:dyDescent="0.2">
      <c r="B254" s="241"/>
      <c r="C254" s="241"/>
      <c r="D254" s="241"/>
      <c r="E254" s="241"/>
      <c r="F254" s="241"/>
      <c r="G254" s="241"/>
      <c r="H254" s="241"/>
      <c r="I254" s="241"/>
      <c r="J254" s="241"/>
      <c r="K254" s="241"/>
    </row>
    <row r="255" spans="2:11" x14ac:dyDescent="0.2">
      <c r="B255" s="241"/>
      <c r="C255" s="241"/>
      <c r="D255" s="241"/>
      <c r="E255" s="241"/>
      <c r="F255" s="241"/>
      <c r="G255" s="241"/>
      <c r="H255" s="241"/>
      <c r="I255" s="241"/>
      <c r="J255" s="241"/>
      <c r="K255" s="241"/>
    </row>
    <row r="256" spans="2:11" x14ac:dyDescent="0.2">
      <c r="B256" s="241"/>
      <c r="C256" s="241"/>
      <c r="D256" s="241"/>
      <c r="E256" s="241"/>
      <c r="F256" s="241"/>
      <c r="G256" s="241"/>
      <c r="H256" s="241"/>
      <c r="I256" s="241"/>
      <c r="J256" s="241"/>
      <c r="K256" s="241"/>
    </row>
    <row r="257" spans="2:11" x14ac:dyDescent="0.2">
      <c r="B257" s="241"/>
      <c r="C257" s="241"/>
      <c r="D257" s="241"/>
      <c r="E257" s="241"/>
      <c r="F257" s="241"/>
      <c r="G257" s="241"/>
      <c r="H257" s="241"/>
      <c r="I257" s="241"/>
      <c r="J257" s="241"/>
      <c r="K257" s="241"/>
    </row>
    <row r="258" spans="2:11" x14ac:dyDescent="0.2">
      <c r="B258" s="241"/>
      <c r="C258" s="241"/>
      <c r="D258" s="241"/>
      <c r="E258" s="241"/>
      <c r="F258" s="241"/>
      <c r="G258" s="241"/>
      <c r="H258" s="241"/>
      <c r="I258" s="241"/>
      <c r="J258" s="241"/>
      <c r="K258" s="241"/>
    </row>
    <row r="259" spans="2:11" x14ac:dyDescent="0.2">
      <c r="B259" s="241"/>
      <c r="C259" s="241"/>
      <c r="D259" s="241"/>
      <c r="E259" s="241"/>
      <c r="F259" s="241"/>
      <c r="G259" s="241"/>
      <c r="H259" s="241"/>
      <c r="I259" s="241"/>
      <c r="J259" s="241"/>
      <c r="K259" s="241"/>
    </row>
    <row r="260" spans="2:11" x14ac:dyDescent="0.2">
      <c r="B260" s="241"/>
      <c r="C260" s="241"/>
      <c r="D260" s="241"/>
      <c r="E260" s="241"/>
      <c r="F260" s="241"/>
      <c r="G260" s="241"/>
      <c r="H260" s="241"/>
      <c r="I260" s="241"/>
      <c r="J260" s="241"/>
      <c r="K260" s="241"/>
    </row>
    <row r="261" spans="2:11" x14ac:dyDescent="0.2">
      <c r="B261" s="241"/>
      <c r="C261" s="241"/>
      <c r="D261" s="241"/>
      <c r="E261" s="241"/>
      <c r="F261" s="241"/>
      <c r="G261" s="241"/>
      <c r="H261" s="241"/>
      <c r="I261" s="241"/>
      <c r="J261" s="241"/>
      <c r="K261" s="241"/>
    </row>
    <row r="262" spans="2:11" x14ac:dyDescent="0.2">
      <c r="B262" s="241"/>
      <c r="C262" s="241"/>
      <c r="D262" s="241"/>
      <c r="E262" s="241"/>
      <c r="F262" s="241"/>
      <c r="G262" s="241"/>
      <c r="H262" s="241"/>
      <c r="I262" s="241"/>
      <c r="J262" s="241"/>
      <c r="K262" s="241"/>
    </row>
    <row r="263" spans="2:11" x14ac:dyDescent="0.2">
      <c r="B263" s="241"/>
      <c r="C263" s="241"/>
      <c r="D263" s="241"/>
      <c r="E263" s="241"/>
      <c r="F263" s="241"/>
      <c r="G263" s="241"/>
      <c r="H263" s="241"/>
      <c r="I263" s="241"/>
      <c r="J263" s="241"/>
      <c r="K263" s="241"/>
    </row>
    <row r="264" spans="2:11" x14ac:dyDescent="0.2">
      <c r="B264" s="241"/>
      <c r="C264" s="241"/>
      <c r="D264" s="241"/>
      <c r="E264" s="241"/>
      <c r="F264" s="241"/>
      <c r="G264" s="241"/>
      <c r="H264" s="241"/>
      <c r="I264" s="241"/>
      <c r="J264" s="241"/>
      <c r="K264" s="241"/>
    </row>
    <row r="265" spans="2:11" x14ac:dyDescent="0.2">
      <c r="B265" s="241"/>
      <c r="C265" s="241"/>
      <c r="D265" s="241"/>
      <c r="E265" s="241"/>
      <c r="F265" s="241"/>
      <c r="G265" s="241"/>
      <c r="H265" s="241"/>
      <c r="I265" s="241"/>
      <c r="J265" s="241"/>
      <c r="K265" s="241"/>
    </row>
    <row r="266" spans="2:11" x14ac:dyDescent="0.2">
      <c r="B266" s="241"/>
      <c r="C266" s="241"/>
      <c r="D266" s="241"/>
      <c r="E266" s="241"/>
      <c r="F266" s="241"/>
      <c r="G266" s="241"/>
      <c r="H266" s="241"/>
      <c r="I266" s="241"/>
      <c r="J266" s="241"/>
      <c r="K266" s="241"/>
    </row>
    <row r="267" spans="2:11" x14ac:dyDescent="0.2">
      <c r="B267" s="241"/>
      <c r="C267" s="241"/>
      <c r="D267" s="241"/>
      <c r="E267" s="241"/>
      <c r="F267" s="241"/>
      <c r="G267" s="241"/>
      <c r="H267" s="241"/>
      <c r="I267" s="241"/>
      <c r="J267" s="241"/>
      <c r="K267" s="241"/>
    </row>
    <row r="268" spans="2:11" x14ac:dyDescent="0.2"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</row>
    <row r="269" spans="2:11" x14ac:dyDescent="0.2">
      <c r="B269" s="241"/>
      <c r="C269" s="241"/>
      <c r="D269" s="241"/>
      <c r="E269" s="241"/>
      <c r="F269" s="241"/>
      <c r="G269" s="241"/>
      <c r="H269" s="241"/>
      <c r="I269" s="241"/>
      <c r="J269" s="241"/>
      <c r="K269" s="241"/>
    </row>
    <row r="270" spans="2:11" x14ac:dyDescent="0.2">
      <c r="B270" s="241"/>
      <c r="C270" s="241"/>
      <c r="D270" s="241"/>
      <c r="E270" s="241"/>
      <c r="F270" s="241"/>
      <c r="G270" s="241"/>
      <c r="H270" s="241"/>
      <c r="I270" s="241"/>
      <c r="J270" s="241"/>
      <c r="K270" s="241"/>
    </row>
    <row r="271" spans="2:11" x14ac:dyDescent="0.2">
      <c r="B271" s="241"/>
      <c r="C271" s="241"/>
      <c r="D271" s="241"/>
      <c r="E271" s="241"/>
      <c r="F271" s="241"/>
      <c r="G271" s="241"/>
      <c r="H271" s="241"/>
      <c r="I271" s="241"/>
      <c r="J271" s="241"/>
      <c r="K271" s="241"/>
    </row>
    <row r="272" spans="2:11" x14ac:dyDescent="0.2">
      <c r="B272" s="241"/>
      <c r="C272" s="241"/>
      <c r="D272" s="241"/>
      <c r="E272" s="241"/>
      <c r="F272" s="241"/>
      <c r="G272" s="241"/>
      <c r="H272" s="241"/>
      <c r="I272" s="241"/>
      <c r="J272" s="241"/>
      <c r="K272" s="241"/>
    </row>
    <row r="273" spans="2:11" x14ac:dyDescent="0.2">
      <c r="B273" s="241"/>
      <c r="C273" s="241"/>
      <c r="D273" s="241"/>
      <c r="E273" s="241"/>
      <c r="F273" s="241"/>
      <c r="G273" s="241"/>
      <c r="H273" s="241"/>
      <c r="I273" s="241"/>
      <c r="J273" s="241"/>
      <c r="K273" s="241"/>
    </row>
    <row r="274" spans="2:11" x14ac:dyDescent="0.2">
      <c r="B274" s="241"/>
      <c r="C274" s="241"/>
      <c r="D274" s="241"/>
      <c r="E274" s="241"/>
      <c r="F274" s="241"/>
      <c r="G274" s="241"/>
      <c r="H274" s="241"/>
      <c r="I274" s="241"/>
      <c r="J274" s="241"/>
      <c r="K274" s="241"/>
    </row>
    <row r="275" spans="2:11" x14ac:dyDescent="0.2">
      <c r="B275" s="241"/>
      <c r="C275" s="241"/>
      <c r="D275" s="241"/>
      <c r="E275" s="241"/>
      <c r="F275" s="241"/>
      <c r="G275" s="241"/>
      <c r="H275" s="241"/>
      <c r="I275" s="241"/>
      <c r="J275" s="241"/>
      <c r="K275" s="241"/>
    </row>
    <row r="276" spans="2:11" x14ac:dyDescent="0.2">
      <c r="B276" s="241"/>
      <c r="C276" s="241"/>
      <c r="D276" s="241"/>
      <c r="E276" s="241"/>
      <c r="F276" s="241"/>
      <c r="G276" s="241"/>
      <c r="H276" s="241"/>
      <c r="I276" s="241"/>
      <c r="J276" s="241"/>
      <c r="K276" s="241"/>
    </row>
    <row r="277" spans="2:11" x14ac:dyDescent="0.2">
      <c r="B277" s="241"/>
      <c r="C277" s="241"/>
      <c r="D277" s="241"/>
      <c r="E277" s="241"/>
      <c r="F277" s="241"/>
      <c r="G277" s="241"/>
      <c r="H277" s="241"/>
      <c r="I277" s="241"/>
      <c r="J277" s="241"/>
      <c r="K277" s="241"/>
    </row>
    <row r="278" spans="2:11" x14ac:dyDescent="0.2">
      <c r="B278" s="241"/>
      <c r="C278" s="241"/>
      <c r="D278" s="241"/>
      <c r="E278" s="241"/>
      <c r="F278" s="241"/>
      <c r="G278" s="241"/>
      <c r="H278" s="241"/>
      <c r="I278" s="241"/>
      <c r="J278" s="241"/>
      <c r="K278" s="241"/>
    </row>
    <row r="279" spans="2:11" x14ac:dyDescent="0.2">
      <c r="B279" s="241"/>
      <c r="C279" s="241"/>
      <c r="D279" s="241"/>
      <c r="E279" s="241"/>
      <c r="F279" s="241"/>
      <c r="G279" s="241"/>
      <c r="H279" s="241"/>
      <c r="I279" s="241"/>
      <c r="J279" s="241"/>
      <c r="K279" s="241"/>
    </row>
    <row r="280" spans="2:11" x14ac:dyDescent="0.2">
      <c r="B280" s="241"/>
      <c r="C280" s="241"/>
      <c r="D280" s="241"/>
      <c r="E280" s="241"/>
      <c r="F280" s="241"/>
      <c r="G280" s="241"/>
      <c r="H280" s="241"/>
      <c r="I280" s="241"/>
      <c r="J280" s="241"/>
      <c r="K280" s="241"/>
    </row>
    <row r="281" spans="2:11" x14ac:dyDescent="0.2">
      <c r="B281" s="241"/>
      <c r="C281" s="241"/>
      <c r="D281" s="241"/>
      <c r="E281" s="241"/>
      <c r="F281" s="241"/>
      <c r="G281" s="241"/>
      <c r="H281" s="241"/>
      <c r="I281" s="241"/>
      <c r="J281" s="241"/>
      <c r="K281" s="241"/>
    </row>
    <row r="282" spans="2:11" x14ac:dyDescent="0.2">
      <c r="B282" s="241"/>
      <c r="C282" s="241"/>
      <c r="D282" s="241"/>
      <c r="E282" s="241"/>
      <c r="F282" s="241"/>
      <c r="G282" s="241"/>
      <c r="H282" s="241"/>
      <c r="I282" s="241"/>
      <c r="J282" s="241"/>
      <c r="K282" s="241"/>
    </row>
    <row r="283" spans="2:11" x14ac:dyDescent="0.2">
      <c r="B283" s="241"/>
      <c r="C283" s="241"/>
      <c r="D283" s="241"/>
      <c r="E283" s="241"/>
      <c r="F283" s="241"/>
      <c r="G283" s="241"/>
      <c r="H283" s="241"/>
      <c r="I283" s="241"/>
      <c r="J283" s="241"/>
      <c r="K283" s="241"/>
    </row>
    <row r="284" spans="2:11" x14ac:dyDescent="0.2">
      <c r="B284" s="241"/>
      <c r="C284" s="241"/>
      <c r="D284" s="241"/>
      <c r="E284" s="241"/>
      <c r="F284" s="241"/>
      <c r="G284" s="241"/>
      <c r="H284" s="241"/>
      <c r="I284" s="241"/>
      <c r="J284" s="241"/>
      <c r="K284" s="241"/>
    </row>
    <row r="285" spans="2:11" x14ac:dyDescent="0.2">
      <c r="B285" s="241"/>
      <c r="C285" s="241"/>
      <c r="D285" s="241"/>
      <c r="E285" s="241"/>
      <c r="F285" s="241"/>
      <c r="G285" s="241"/>
      <c r="H285" s="241"/>
      <c r="I285" s="241"/>
      <c r="J285" s="241"/>
      <c r="K285" s="241"/>
    </row>
    <row r="286" spans="2:11" x14ac:dyDescent="0.2">
      <c r="B286" s="241"/>
      <c r="C286" s="241"/>
      <c r="D286" s="241"/>
      <c r="E286" s="241"/>
      <c r="F286" s="241"/>
      <c r="G286" s="241"/>
      <c r="H286" s="241"/>
      <c r="I286" s="241"/>
      <c r="J286" s="241"/>
      <c r="K286" s="241"/>
    </row>
    <row r="287" spans="2:11" x14ac:dyDescent="0.2">
      <c r="B287" s="241"/>
      <c r="C287" s="241"/>
      <c r="D287" s="241"/>
      <c r="E287" s="241"/>
      <c r="F287" s="241"/>
      <c r="G287" s="241"/>
      <c r="H287" s="241"/>
      <c r="I287" s="241"/>
      <c r="J287" s="241"/>
      <c r="K287" s="241"/>
    </row>
    <row r="288" spans="2:11" x14ac:dyDescent="0.2">
      <c r="B288" s="241"/>
      <c r="C288" s="241"/>
      <c r="D288" s="241"/>
      <c r="E288" s="241"/>
      <c r="F288" s="241"/>
      <c r="G288" s="241"/>
      <c r="H288" s="241"/>
      <c r="I288" s="241"/>
      <c r="J288" s="241"/>
      <c r="K288" s="241"/>
    </row>
    <row r="289" spans="2:11" x14ac:dyDescent="0.2">
      <c r="B289" s="241"/>
      <c r="C289" s="241"/>
      <c r="D289" s="241"/>
      <c r="E289" s="241"/>
      <c r="F289" s="241"/>
      <c r="G289" s="241"/>
      <c r="H289" s="241"/>
      <c r="I289" s="241"/>
      <c r="J289" s="241"/>
      <c r="K289" s="241"/>
    </row>
    <row r="290" spans="2:11" x14ac:dyDescent="0.2">
      <c r="B290" s="241"/>
      <c r="C290" s="241"/>
      <c r="D290" s="241"/>
      <c r="E290" s="241"/>
      <c r="F290" s="241"/>
      <c r="G290" s="241"/>
      <c r="H290" s="241"/>
      <c r="I290" s="241"/>
      <c r="J290" s="241"/>
      <c r="K290" s="241"/>
    </row>
    <row r="291" spans="2:11" x14ac:dyDescent="0.2">
      <c r="B291" s="241"/>
      <c r="C291" s="241"/>
      <c r="D291" s="241"/>
      <c r="E291" s="241"/>
      <c r="F291" s="241"/>
      <c r="G291" s="241"/>
      <c r="H291" s="241"/>
      <c r="I291" s="241"/>
      <c r="J291" s="241"/>
      <c r="K291" s="241"/>
    </row>
    <row r="292" spans="2:11" x14ac:dyDescent="0.2">
      <c r="B292" s="241"/>
      <c r="C292" s="241"/>
      <c r="D292" s="241"/>
      <c r="E292" s="241"/>
      <c r="F292" s="241"/>
      <c r="G292" s="241"/>
      <c r="H292" s="241"/>
      <c r="I292" s="241"/>
      <c r="J292" s="241"/>
      <c r="K292" s="241"/>
    </row>
    <row r="293" spans="2:11" x14ac:dyDescent="0.2">
      <c r="B293" s="241"/>
      <c r="C293" s="241"/>
      <c r="D293" s="241"/>
      <c r="E293" s="241"/>
      <c r="F293" s="241"/>
      <c r="G293" s="241"/>
      <c r="H293" s="241"/>
      <c r="I293" s="241"/>
      <c r="J293" s="241"/>
      <c r="K293" s="241"/>
    </row>
    <row r="294" spans="2:11" x14ac:dyDescent="0.2">
      <c r="B294" s="241"/>
      <c r="C294" s="241"/>
      <c r="D294" s="241"/>
      <c r="E294" s="241"/>
      <c r="F294" s="241"/>
      <c r="G294" s="241"/>
      <c r="H294" s="241"/>
      <c r="I294" s="241"/>
      <c r="J294" s="241"/>
      <c r="K294" s="241"/>
    </row>
    <row r="295" spans="2:11" x14ac:dyDescent="0.2">
      <c r="B295" s="241"/>
      <c r="C295" s="241"/>
      <c r="D295" s="241"/>
      <c r="E295" s="241"/>
      <c r="F295" s="241"/>
      <c r="G295" s="241"/>
      <c r="H295" s="241"/>
      <c r="I295" s="241"/>
      <c r="J295" s="241"/>
      <c r="K295" s="241"/>
    </row>
    <row r="296" spans="2:11" x14ac:dyDescent="0.2">
      <c r="B296" s="241"/>
      <c r="C296" s="241"/>
      <c r="D296" s="241"/>
      <c r="E296" s="241"/>
      <c r="F296" s="241"/>
      <c r="G296" s="241"/>
      <c r="H296" s="241"/>
      <c r="I296" s="241"/>
      <c r="J296" s="241"/>
      <c r="K296" s="241"/>
    </row>
    <row r="297" spans="2:11" x14ac:dyDescent="0.2">
      <c r="B297" s="241"/>
      <c r="C297" s="241"/>
      <c r="D297" s="241"/>
      <c r="E297" s="241"/>
      <c r="F297" s="241"/>
      <c r="G297" s="241"/>
      <c r="H297" s="241"/>
      <c r="I297" s="241"/>
      <c r="J297" s="241"/>
      <c r="K297" s="241"/>
    </row>
    <row r="298" spans="2:11" x14ac:dyDescent="0.2">
      <c r="B298" s="241"/>
      <c r="C298" s="241"/>
      <c r="D298" s="241"/>
      <c r="E298" s="241"/>
      <c r="F298" s="241"/>
      <c r="G298" s="241"/>
      <c r="H298" s="241"/>
      <c r="I298" s="241"/>
      <c r="J298" s="241"/>
      <c r="K298" s="241"/>
    </row>
    <row r="299" spans="2:11" x14ac:dyDescent="0.2">
      <c r="B299" s="241"/>
      <c r="C299" s="241"/>
      <c r="D299" s="241"/>
      <c r="E299" s="241"/>
      <c r="F299" s="241"/>
      <c r="G299" s="241"/>
      <c r="H299" s="241"/>
      <c r="I299" s="241"/>
      <c r="J299" s="241"/>
      <c r="K299" s="241"/>
    </row>
    <row r="300" spans="2:11" x14ac:dyDescent="0.2">
      <c r="B300" s="241"/>
      <c r="C300" s="241"/>
      <c r="D300" s="241"/>
      <c r="E300" s="241"/>
      <c r="F300" s="241"/>
      <c r="G300" s="241"/>
      <c r="H300" s="241"/>
      <c r="I300" s="241"/>
      <c r="J300" s="241"/>
      <c r="K300" s="241"/>
    </row>
    <row r="301" spans="2:11" x14ac:dyDescent="0.2">
      <c r="B301" s="241"/>
      <c r="C301" s="241"/>
      <c r="D301" s="241"/>
      <c r="E301" s="241"/>
      <c r="F301" s="241"/>
      <c r="G301" s="241"/>
      <c r="H301" s="241"/>
      <c r="I301" s="241"/>
      <c r="J301" s="241"/>
      <c r="K301" s="241"/>
    </row>
    <row r="302" spans="2:11" x14ac:dyDescent="0.2">
      <c r="B302" s="241"/>
      <c r="C302" s="241"/>
      <c r="D302" s="241"/>
      <c r="E302" s="241"/>
      <c r="F302" s="241"/>
      <c r="G302" s="241"/>
      <c r="H302" s="241"/>
      <c r="I302" s="241"/>
      <c r="J302" s="241"/>
      <c r="K302" s="241"/>
    </row>
    <row r="303" spans="2:11" x14ac:dyDescent="0.2">
      <c r="B303" s="241"/>
      <c r="C303" s="241"/>
      <c r="D303" s="241"/>
      <c r="E303" s="241"/>
      <c r="F303" s="241"/>
      <c r="G303" s="241"/>
      <c r="H303" s="241"/>
      <c r="I303" s="241"/>
      <c r="J303" s="241"/>
      <c r="K303" s="241"/>
    </row>
    <row r="304" spans="2:11" x14ac:dyDescent="0.2">
      <c r="B304" s="241"/>
      <c r="C304" s="241"/>
      <c r="D304" s="241"/>
      <c r="E304" s="241"/>
      <c r="F304" s="241"/>
      <c r="G304" s="241"/>
      <c r="H304" s="241"/>
      <c r="I304" s="241"/>
      <c r="J304" s="241"/>
      <c r="K304" s="241"/>
    </row>
    <row r="305" spans="2:11" x14ac:dyDescent="0.2">
      <c r="B305" s="241"/>
      <c r="C305" s="241"/>
      <c r="D305" s="241"/>
      <c r="E305" s="241"/>
      <c r="F305" s="241"/>
      <c r="G305" s="241"/>
      <c r="H305" s="241"/>
      <c r="I305" s="241"/>
      <c r="J305" s="241"/>
      <c r="K305" s="241"/>
    </row>
    <row r="306" spans="2:11" x14ac:dyDescent="0.2">
      <c r="B306" s="241"/>
      <c r="C306" s="241"/>
      <c r="D306" s="241"/>
      <c r="E306" s="241"/>
      <c r="F306" s="241"/>
      <c r="G306" s="241"/>
      <c r="H306" s="241"/>
      <c r="I306" s="241"/>
      <c r="J306" s="241"/>
      <c r="K306" s="241"/>
    </row>
    <row r="307" spans="2:11" x14ac:dyDescent="0.2">
      <c r="B307" s="241"/>
      <c r="C307" s="241"/>
      <c r="D307" s="241"/>
      <c r="E307" s="241"/>
      <c r="F307" s="241"/>
      <c r="G307" s="241"/>
      <c r="H307" s="241"/>
      <c r="I307" s="241"/>
      <c r="J307" s="241"/>
      <c r="K307" s="241"/>
    </row>
    <row r="308" spans="2:11" x14ac:dyDescent="0.2">
      <c r="B308" s="241"/>
      <c r="C308" s="241"/>
      <c r="D308" s="241"/>
      <c r="E308" s="241"/>
      <c r="F308" s="241"/>
      <c r="G308" s="241"/>
      <c r="H308" s="241"/>
      <c r="I308" s="241"/>
      <c r="J308" s="241"/>
      <c r="K308" s="241"/>
    </row>
    <row r="309" spans="2:11" x14ac:dyDescent="0.2">
      <c r="B309" s="241"/>
      <c r="C309" s="241"/>
      <c r="D309" s="241"/>
      <c r="E309" s="241"/>
      <c r="F309" s="241"/>
      <c r="G309" s="241"/>
      <c r="H309" s="241"/>
      <c r="I309" s="241"/>
      <c r="J309" s="241"/>
      <c r="K309" s="241"/>
    </row>
    <row r="310" spans="2:11" x14ac:dyDescent="0.2">
      <c r="B310" s="241"/>
      <c r="C310" s="241"/>
      <c r="D310" s="241"/>
      <c r="E310" s="241"/>
      <c r="F310" s="241"/>
      <c r="G310" s="241"/>
      <c r="H310" s="241"/>
      <c r="I310" s="241"/>
      <c r="J310" s="241"/>
      <c r="K310" s="241"/>
    </row>
    <row r="311" spans="2:11" x14ac:dyDescent="0.2">
      <c r="B311" s="241"/>
      <c r="C311" s="241"/>
      <c r="D311" s="241"/>
      <c r="E311" s="241"/>
      <c r="F311" s="241"/>
      <c r="G311" s="241"/>
      <c r="H311" s="241"/>
      <c r="I311" s="241"/>
      <c r="J311" s="241"/>
      <c r="K311" s="241"/>
    </row>
    <row r="312" spans="2:11" x14ac:dyDescent="0.2">
      <c r="B312" s="241"/>
      <c r="C312" s="241"/>
      <c r="D312" s="241"/>
      <c r="E312" s="241"/>
      <c r="F312" s="241"/>
      <c r="G312" s="241"/>
      <c r="H312" s="241"/>
      <c r="I312" s="241"/>
      <c r="J312" s="241"/>
      <c r="K312" s="241"/>
    </row>
    <row r="313" spans="2:11" x14ac:dyDescent="0.2">
      <c r="B313" s="241"/>
      <c r="C313" s="241"/>
      <c r="D313" s="241"/>
      <c r="E313" s="241"/>
      <c r="F313" s="241"/>
      <c r="G313" s="241"/>
      <c r="H313" s="241"/>
      <c r="I313" s="241"/>
      <c r="J313" s="241"/>
      <c r="K313" s="241"/>
    </row>
  </sheetData>
  <mergeCells count="1">
    <mergeCell ref="A3:L3"/>
  </mergeCells>
  <conditionalFormatting sqref="B6:K103">
    <cfRule type="cellIs" dxfId="1" priority="1" operator="lessThan">
      <formula>0.05</formula>
    </cfRule>
  </conditionalFormatting>
  <printOptions horizontalCentered="1" verticalCentered="1"/>
  <pageMargins left="0.55118110236220474" right="0.74803149606299213" top="0" bottom="0" header="0.11811023622047245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D123"/>
  <sheetViews>
    <sheetView tabSelected="1" zoomScaleNormal="100" zoomScaleSheetLayoutView="100" workbookViewId="0">
      <selection activeCell="J9" sqref="J9"/>
    </sheetView>
  </sheetViews>
  <sheetFormatPr defaultColWidth="9.140625" defaultRowHeight="12.75" x14ac:dyDescent="0.2"/>
  <cols>
    <col min="1" max="1" width="32.42578125" style="116" customWidth="1"/>
    <col min="2" max="11" width="9.140625" style="235"/>
    <col min="12" max="12" width="36.42578125" style="240" customWidth="1"/>
    <col min="13" max="13" width="9.140625" style="234"/>
    <col min="14" max="16384" width="9.140625" style="235"/>
  </cols>
  <sheetData>
    <row r="1" spans="1:82" s="393" customFormat="1" ht="15" x14ac:dyDescent="0.25">
      <c r="A1" s="388" t="s">
        <v>379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  <c r="M1" s="391"/>
    </row>
    <row r="2" spans="1:82" s="393" customFormat="1" ht="15" x14ac:dyDescent="0.25">
      <c r="A2" s="409" t="s">
        <v>378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  <c r="M2" s="391"/>
    </row>
    <row r="3" spans="1:82" s="393" customFormat="1" ht="14.25" x14ac:dyDescent="0.2">
      <c r="A3" s="411" t="s">
        <v>304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391"/>
    </row>
    <row r="4" spans="1:82" ht="20.2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224</v>
      </c>
      <c r="H4" s="399"/>
      <c r="I4" s="399"/>
      <c r="J4" s="399"/>
      <c r="K4" s="399"/>
      <c r="L4" s="9" t="s">
        <v>3</v>
      </c>
    </row>
    <row r="5" spans="1:82" s="101" customFormat="1" ht="15.75" customHeight="1" thickBot="1" x14ac:dyDescent="0.25">
      <c r="A5" s="192"/>
      <c r="B5" s="222">
        <v>2011</v>
      </c>
      <c r="C5" s="222">
        <v>2012</v>
      </c>
      <c r="D5" s="255">
        <v>2013</v>
      </c>
      <c r="E5" s="222">
        <v>2014</v>
      </c>
      <c r="F5" s="263">
        <v>2015</v>
      </c>
      <c r="G5" s="222">
        <v>2011</v>
      </c>
      <c r="H5" s="222">
        <v>2012</v>
      </c>
      <c r="I5" s="255">
        <v>2013</v>
      </c>
      <c r="J5" s="222">
        <v>2014</v>
      </c>
      <c r="K5" s="263">
        <v>2015</v>
      </c>
      <c r="L5" s="193" t="s">
        <v>4</v>
      </c>
      <c r="M5" s="100"/>
    </row>
    <row r="6" spans="1:82" s="101" customFormat="1" ht="19.5" customHeight="1" thickBot="1" x14ac:dyDescent="0.25">
      <c r="A6" s="194" t="s">
        <v>5</v>
      </c>
      <c r="B6" s="15">
        <v>9681.0535838318865</v>
      </c>
      <c r="C6" s="15">
        <v>11300.630678495814</v>
      </c>
      <c r="D6" s="15">
        <v>13272.928405000001</v>
      </c>
      <c r="E6" s="15">
        <v>12041.580989</v>
      </c>
      <c r="F6" s="130">
        <v>6572.8229080000001</v>
      </c>
      <c r="G6" s="15">
        <v>6916.5893626940551</v>
      </c>
      <c r="H6" s="15">
        <v>7065.219048974539</v>
      </c>
      <c r="I6" s="15">
        <v>7129.8062319999999</v>
      </c>
      <c r="J6" s="15">
        <v>2416.8878029999996</v>
      </c>
      <c r="K6" s="130">
        <v>643.76848499999994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</row>
    <row r="7" spans="1:82" ht="19.5" customHeight="1" x14ac:dyDescent="0.2">
      <c r="A7" s="17" t="s">
        <v>7</v>
      </c>
      <c r="B7" s="18">
        <v>3181.7150911249973</v>
      </c>
      <c r="C7" s="18">
        <v>4160.0255483892306</v>
      </c>
      <c r="D7" s="18">
        <v>4262.8794770000004</v>
      </c>
      <c r="E7" s="18">
        <v>3282.3757089999999</v>
      </c>
      <c r="F7" s="131">
        <v>1512.2092520000001</v>
      </c>
      <c r="G7" s="19">
        <v>766.38281979931412</v>
      </c>
      <c r="H7" s="19">
        <v>601.20859674718497</v>
      </c>
      <c r="I7" s="19">
        <v>469.85969899999998</v>
      </c>
      <c r="J7" s="18">
        <v>82.607048000000006</v>
      </c>
      <c r="K7" s="131">
        <v>127.06244700000001</v>
      </c>
      <c r="L7" s="37" t="s">
        <v>8</v>
      </c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</row>
    <row r="8" spans="1:82" ht="20.100000000000001" customHeight="1" x14ac:dyDescent="0.2">
      <c r="A8" s="86" t="s">
        <v>9</v>
      </c>
      <c r="B8" s="22">
        <v>6363.0175646761127</v>
      </c>
      <c r="C8" s="22">
        <v>6866.6150651661337</v>
      </c>
      <c r="D8" s="22">
        <v>8548.61355</v>
      </c>
      <c r="E8" s="22">
        <v>8178.3016379999999</v>
      </c>
      <c r="F8" s="132">
        <v>4856.7955410000004</v>
      </c>
      <c r="G8" s="22">
        <v>6140.5773347305285</v>
      </c>
      <c r="H8" s="22">
        <v>6378.8807254228086</v>
      </c>
      <c r="I8" s="22">
        <v>6628.4375570000002</v>
      </c>
      <c r="J8" s="22">
        <v>2333.1904829999999</v>
      </c>
      <c r="K8" s="132">
        <v>410.080758</v>
      </c>
      <c r="L8" s="196" t="s">
        <v>10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</row>
    <row r="9" spans="1:82" ht="23.25" customHeight="1" x14ac:dyDescent="0.2">
      <c r="A9" s="86" t="s">
        <v>295</v>
      </c>
      <c r="B9" s="22">
        <v>0.11922150039969</v>
      </c>
      <c r="C9" s="22" t="s">
        <v>293</v>
      </c>
      <c r="D9" s="22">
        <v>6.9526000000000004E-2</v>
      </c>
      <c r="E9" s="22">
        <v>0.16075</v>
      </c>
      <c r="F9" s="132" t="s">
        <v>293</v>
      </c>
      <c r="G9" s="22">
        <v>4480.1316136980668</v>
      </c>
      <c r="H9" s="22">
        <v>5335.2471015198207</v>
      </c>
      <c r="I9" s="22">
        <v>3248.6923630000001</v>
      </c>
      <c r="J9" s="22">
        <v>1271.4792379999999</v>
      </c>
      <c r="K9" s="132" t="s">
        <v>293</v>
      </c>
      <c r="L9" s="196" t="s">
        <v>268</v>
      </c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</row>
    <row r="10" spans="1:82" ht="20.100000000000001" customHeight="1" thickBot="1" x14ac:dyDescent="0.25">
      <c r="A10" s="197" t="s">
        <v>179</v>
      </c>
      <c r="B10" s="18">
        <v>136.32092803077643</v>
      </c>
      <c r="C10" s="18">
        <v>273.99006494044926</v>
      </c>
      <c r="D10" s="18">
        <v>461.43537800000001</v>
      </c>
      <c r="E10" s="18">
        <v>580.90364199999999</v>
      </c>
      <c r="F10" s="131">
        <v>203.81811500000001</v>
      </c>
      <c r="G10" s="18">
        <v>9.6292081642119278</v>
      </c>
      <c r="H10" s="18">
        <v>85.129726804545044</v>
      </c>
      <c r="I10" s="18">
        <v>31.508976000000001</v>
      </c>
      <c r="J10" s="18">
        <v>1.0902719999999999</v>
      </c>
      <c r="K10" s="131">
        <v>106.62528</v>
      </c>
      <c r="L10" s="198" t="s">
        <v>190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</row>
    <row r="11" spans="1:82" s="101" customFormat="1" ht="13.5" thickBot="1" x14ac:dyDescent="0.25">
      <c r="A11" s="192" t="s">
        <v>11</v>
      </c>
      <c r="B11" s="27">
        <v>2456.3482037308822</v>
      </c>
      <c r="C11" s="27">
        <v>2981.1188237251076</v>
      </c>
      <c r="D11" s="27">
        <v>3109.6140260000002</v>
      </c>
      <c r="E11" s="27">
        <v>1963.673941</v>
      </c>
      <c r="F11" s="133">
        <v>864.397199</v>
      </c>
      <c r="G11" s="27">
        <v>413.13754002209276</v>
      </c>
      <c r="H11" s="27">
        <v>195.42701514695997</v>
      </c>
      <c r="I11" s="27">
        <v>119.554249</v>
      </c>
      <c r="J11" s="27">
        <v>66.969525000000004</v>
      </c>
      <c r="K11" s="133">
        <v>49.256844999999998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</row>
    <row r="12" spans="1:82" ht="18" customHeight="1" thickBot="1" x14ac:dyDescent="0.25">
      <c r="A12" s="200" t="s">
        <v>275</v>
      </c>
      <c r="B12" s="30">
        <v>2347.3790056738162</v>
      </c>
      <c r="C12" s="30">
        <v>2624.1698811837732</v>
      </c>
      <c r="D12" s="30">
        <v>2835.9848649999999</v>
      </c>
      <c r="E12" s="30">
        <v>1489.8606199999999</v>
      </c>
      <c r="F12" s="64">
        <v>653.29055900000003</v>
      </c>
      <c r="G12" s="31">
        <v>412.24792226920465</v>
      </c>
      <c r="H12" s="31">
        <v>171.93304432190999</v>
      </c>
      <c r="I12" s="31">
        <v>118.692077</v>
      </c>
      <c r="J12" s="31">
        <v>66.498334999999997</v>
      </c>
      <c r="K12" s="134">
        <v>48.812235999999999</v>
      </c>
      <c r="L12" s="201" t="s">
        <v>279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</row>
    <row r="13" spans="1:82" ht="15.75" customHeight="1" x14ac:dyDescent="0.2">
      <c r="A13" s="33" t="s">
        <v>13</v>
      </c>
      <c r="B13" s="22">
        <v>1523.7191507162145</v>
      </c>
      <c r="C13" s="22">
        <v>1672.9691284055659</v>
      </c>
      <c r="D13" s="22">
        <v>2041.475831</v>
      </c>
      <c r="E13" s="19">
        <v>1336.746392</v>
      </c>
      <c r="F13" s="150">
        <v>583.14741200000003</v>
      </c>
      <c r="G13" s="34">
        <v>386.47020972823645</v>
      </c>
      <c r="H13" s="34">
        <v>95.55464042692499</v>
      </c>
      <c r="I13" s="34">
        <v>75.661053999999993</v>
      </c>
      <c r="J13" s="34">
        <v>66.070396000000002</v>
      </c>
      <c r="K13" s="135">
        <v>42.508107000000003</v>
      </c>
      <c r="L13" s="35" t="s">
        <v>14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</row>
    <row r="14" spans="1:82" ht="15.75" customHeight="1" x14ac:dyDescent="0.2">
      <c r="A14" s="202" t="s">
        <v>15</v>
      </c>
      <c r="B14" s="18">
        <v>1499.3445513214983</v>
      </c>
      <c r="C14" s="18">
        <v>1629.7932154827217</v>
      </c>
      <c r="D14" s="18">
        <v>1992.7771620000001</v>
      </c>
      <c r="E14" s="18">
        <v>1265.251064</v>
      </c>
      <c r="F14" s="131">
        <v>565.85532799999999</v>
      </c>
      <c r="G14" s="18">
        <v>385.59356110936181</v>
      </c>
      <c r="H14" s="18">
        <v>75.653961877379999</v>
      </c>
      <c r="I14" s="18">
        <v>75.519520999999997</v>
      </c>
      <c r="J14" s="18">
        <v>66.027478000000002</v>
      </c>
      <c r="K14" s="131">
        <v>42.064967000000003</v>
      </c>
      <c r="L14" s="37" t="s">
        <v>16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</row>
    <row r="15" spans="1:82" x14ac:dyDescent="0.2">
      <c r="A15" s="41" t="s">
        <v>17</v>
      </c>
      <c r="B15" s="39">
        <v>21.065833868984189</v>
      </c>
      <c r="C15" s="39">
        <v>23.943877396803</v>
      </c>
      <c r="D15" s="39">
        <v>35.037815000000002</v>
      </c>
      <c r="E15" s="39">
        <v>35.897396000000001</v>
      </c>
      <c r="F15" s="136">
        <v>9.3203469999999999</v>
      </c>
      <c r="G15" s="39">
        <v>0.39603361776861001</v>
      </c>
      <c r="H15" s="7">
        <v>0.17447230619999998</v>
      </c>
      <c r="I15" s="39">
        <v>1.8352040000000001</v>
      </c>
      <c r="J15" s="39" t="s">
        <v>293</v>
      </c>
      <c r="K15" s="136">
        <v>0.30310199999999998</v>
      </c>
      <c r="L15" s="42" t="s">
        <v>18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</row>
    <row r="16" spans="1:82" x14ac:dyDescent="0.2">
      <c r="A16" s="41" t="s">
        <v>19</v>
      </c>
      <c r="B16" s="39">
        <v>56.215031766992993</v>
      </c>
      <c r="C16" s="39">
        <v>26.674227910576999</v>
      </c>
      <c r="D16" s="39">
        <v>36.831147000000001</v>
      </c>
      <c r="E16" s="39">
        <v>51.066004999999997</v>
      </c>
      <c r="F16" s="136">
        <v>20.236727999999999</v>
      </c>
      <c r="G16" s="39">
        <v>96.097287301926315</v>
      </c>
      <c r="H16" s="39">
        <v>4.62578049597</v>
      </c>
      <c r="I16" s="39">
        <v>3.3786830000000001</v>
      </c>
      <c r="J16" s="39">
        <v>2.5724879999999999</v>
      </c>
      <c r="K16" s="136">
        <v>0.50994300000000004</v>
      </c>
      <c r="L16" s="42" t="s">
        <v>20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</row>
    <row r="17" spans="1:82" x14ac:dyDescent="0.2">
      <c r="A17" s="41" t="s">
        <v>21</v>
      </c>
      <c r="B17" s="39">
        <v>66.675955693358588</v>
      </c>
      <c r="C17" s="39">
        <v>59.847279778377008</v>
      </c>
      <c r="D17" s="39">
        <v>66.402294999999995</v>
      </c>
      <c r="E17" s="39">
        <v>87.295002999999994</v>
      </c>
      <c r="F17" s="136">
        <v>41.517198</v>
      </c>
      <c r="G17" s="39" t="s">
        <v>293</v>
      </c>
      <c r="H17" s="39" t="s">
        <v>293</v>
      </c>
      <c r="I17" s="39" t="s">
        <v>293</v>
      </c>
      <c r="J17" s="39" t="s">
        <v>293</v>
      </c>
      <c r="K17" s="136" t="s">
        <v>293</v>
      </c>
      <c r="L17" s="42" t="s">
        <v>22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</row>
    <row r="18" spans="1:82" x14ac:dyDescent="0.2">
      <c r="A18" s="41" t="s">
        <v>23</v>
      </c>
      <c r="B18" s="39">
        <v>13.756867518755008</v>
      </c>
      <c r="C18" s="39">
        <v>5.7467654365940009</v>
      </c>
      <c r="D18" s="39">
        <v>10.095253</v>
      </c>
      <c r="E18" s="39">
        <v>17.805223999999999</v>
      </c>
      <c r="F18" s="136">
        <v>3.875051</v>
      </c>
      <c r="G18" s="39" t="s">
        <v>293</v>
      </c>
      <c r="H18" s="39">
        <v>8.8792257149999998E-2</v>
      </c>
      <c r="I18" s="39">
        <v>8.4880999999999998E-2</v>
      </c>
      <c r="J18" s="39" t="s">
        <v>293</v>
      </c>
      <c r="K18" s="136" t="s">
        <v>293</v>
      </c>
      <c r="L18" s="42" t="s">
        <v>24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</row>
    <row r="19" spans="1:82" x14ac:dyDescent="0.2">
      <c r="A19" s="41" t="s">
        <v>25</v>
      </c>
      <c r="B19" s="39">
        <v>219.15002090600109</v>
      </c>
      <c r="C19" s="39">
        <v>232.58942947341399</v>
      </c>
      <c r="D19" s="39">
        <v>349.646726</v>
      </c>
      <c r="E19" s="39">
        <v>298.66299400000003</v>
      </c>
      <c r="F19" s="136">
        <v>126.373307</v>
      </c>
      <c r="G19" s="39">
        <v>31.325593607617137</v>
      </c>
      <c r="H19" s="39">
        <v>3.1075977738000002</v>
      </c>
      <c r="I19" s="39">
        <v>26.364193</v>
      </c>
      <c r="J19" s="39">
        <v>15.463951</v>
      </c>
      <c r="K19" s="136">
        <v>2.0567190000000002</v>
      </c>
      <c r="L19" s="42" t="s">
        <v>26</v>
      </c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</row>
    <row r="20" spans="1:82" x14ac:dyDescent="0.2">
      <c r="A20" s="41" t="s">
        <v>27</v>
      </c>
      <c r="B20" s="39">
        <v>120.85864049771142</v>
      </c>
      <c r="C20" s="39">
        <v>117.62739083505805</v>
      </c>
      <c r="D20" s="39">
        <v>149.296087</v>
      </c>
      <c r="E20" s="39">
        <v>314.48072500000001</v>
      </c>
      <c r="F20" s="136">
        <v>164.751701</v>
      </c>
      <c r="G20" s="39">
        <v>5.2157406653900109</v>
      </c>
      <c r="H20" s="39">
        <v>7.3084134284850002</v>
      </c>
      <c r="I20" s="39">
        <v>4.2521849999999999</v>
      </c>
      <c r="J20" s="39">
        <v>33.323461000000002</v>
      </c>
      <c r="K20" s="136">
        <v>16.314477</v>
      </c>
      <c r="L20" s="42" t="s">
        <v>320</v>
      </c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</row>
    <row r="21" spans="1:82" x14ac:dyDescent="0.2">
      <c r="A21" s="41" t="s">
        <v>28</v>
      </c>
      <c r="B21" s="39">
        <v>8.9766046931541297</v>
      </c>
      <c r="C21" s="39">
        <v>13.823337633403996</v>
      </c>
      <c r="D21" s="39">
        <v>3.020886</v>
      </c>
      <c r="E21" s="39">
        <v>4.0597830000000004</v>
      </c>
      <c r="F21" s="136">
        <v>1.8551789999999999</v>
      </c>
      <c r="G21" s="39">
        <v>65.321239462041916</v>
      </c>
      <c r="H21" s="39">
        <v>0.26064897249000002</v>
      </c>
      <c r="I21" s="39">
        <v>0.15943599999999999</v>
      </c>
      <c r="J21" s="39" t="s">
        <v>293</v>
      </c>
      <c r="K21" s="136" t="s">
        <v>293</v>
      </c>
      <c r="L21" s="42" t="s">
        <v>29</v>
      </c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</row>
    <row r="22" spans="1:82" x14ac:dyDescent="0.2">
      <c r="A22" s="41" t="s">
        <v>30</v>
      </c>
      <c r="B22" s="39">
        <v>29.949743567186964</v>
      </c>
      <c r="C22" s="39">
        <v>17.569361509427004</v>
      </c>
      <c r="D22" s="39">
        <v>14.91752</v>
      </c>
      <c r="E22" s="39">
        <v>16.81062</v>
      </c>
      <c r="F22" s="136">
        <v>6.4731620000000003</v>
      </c>
      <c r="G22" s="39" t="s">
        <v>293</v>
      </c>
      <c r="H22" s="39">
        <v>0.72183389540999998</v>
      </c>
      <c r="I22" s="39" t="s">
        <v>293</v>
      </c>
      <c r="J22" s="39">
        <v>0.20318700000000001</v>
      </c>
      <c r="K22" s="136">
        <v>0.17738599999999999</v>
      </c>
      <c r="L22" s="42" t="s">
        <v>31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</row>
    <row r="23" spans="1:82" x14ac:dyDescent="0.2">
      <c r="A23" s="41" t="s">
        <v>32</v>
      </c>
      <c r="B23" s="39">
        <v>66.318088626097975</v>
      </c>
      <c r="C23" s="39">
        <v>52.452073760437024</v>
      </c>
      <c r="D23" s="39">
        <v>76.103500999999994</v>
      </c>
      <c r="E23" s="39">
        <v>101.17204700000001</v>
      </c>
      <c r="F23" s="136">
        <v>41.309218000000001</v>
      </c>
      <c r="G23" s="39">
        <v>9.8033358303565468</v>
      </c>
      <c r="H23" s="39">
        <v>8.4556081676999941</v>
      </c>
      <c r="I23" s="39">
        <v>9.1947919999999996</v>
      </c>
      <c r="J23" s="39">
        <v>7.700793</v>
      </c>
      <c r="K23" s="136">
        <v>3.860277</v>
      </c>
      <c r="L23" s="42" t="s">
        <v>321</v>
      </c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</row>
    <row r="24" spans="1:82" x14ac:dyDescent="0.2">
      <c r="A24" s="41" t="s">
        <v>33</v>
      </c>
      <c r="B24" s="39" t="s">
        <v>293</v>
      </c>
      <c r="C24" s="39" t="s">
        <v>293</v>
      </c>
      <c r="D24" s="39">
        <v>0.28083599999999997</v>
      </c>
      <c r="E24" s="39">
        <v>0.712758</v>
      </c>
      <c r="F24" s="136" t="s">
        <v>293</v>
      </c>
      <c r="G24" s="39" t="s">
        <v>293</v>
      </c>
      <c r="H24" s="39" t="s">
        <v>293</v>
      </c>
      <c r="I24" s="39" t="s">
        <v>293</v>
      </c>
      <c r="J24" s="39" t="s">
        <v>293</v>
      </c>
      <c r="K24" s="136" t="s">
        <v>293</v>
      </c>
      <c r="L24" s="42" t="s">
        <v>34</v>
      </c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</row>
    <row r="25" spans="1:82" x14ac:dyDescent="0.2">
      <c r="A25" s="41" t="s">
        <v>35</v>
      </c>
      <c r="B25" s="39">
        <v>738.53077137485684</v>
      </c>
      <c r="C25" s="39">
        <v>890.18163300189883</v>
      </c>
      <c r="D25" s="39">
        <v>1022.791142</v>
      </c>
      <c r="E25" s="39">
        <v>58.842610000000001</v>
      </c>
      <c r="F25" s="136">
        <v>29.702403</v>
      </c>
      <c r="G25" s="39">
        <v>37.039922480838989</v>
      </c>
      <c r="H25" s="39">
        <v>36.748079896154998</v>
      </c>
      <c r="I25" s="39">
        <v>22.034855</v>
      </c>
      <c r="J25" s="39">
        <v>1.369011</v>
      </c>
      <c r="K25" s="136">
        <v>0.59438199999999997</v>
      </c>
      <c r="L25" s="42" t="s">
        <v>36</v>
      </c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</row>
    <row r="26" spans="1:82" x14ac:dyDescent="0.2">
      <c r="A26" s="41" t="s">
        <v>37</v>
      </c>
      <c r="B26" s="39">
        <v>0.12188152955744999</v>
      </c>
      <c r="C26" s="39">
        <v>0.52347107745400001</v>
      </c>
      <c r="D26" s="39">
        <v>0.75522100000000003</v>
      </c>
      <c r="E26" s="39">
        <v>1.267687</v>
      </c>
      <c r="F26" s="136">
        <v>2.0844529999999999</v>
      </c>
      <c r="G26" s="39">
        <v>0.47990177371268999</v>
      </c>
      <c r="H26" s="39">
        <v>0.173656029165</v>
      </c>
      <c r="I26" s="39">
        <v>0.10700900000000001</v>
      </c>
      <c r="J26" s="39" t="s">
        <v>293</v>
      </c>
      <c r="K26" s="136" t="s">
        <v>293</v>
      </c>
      <c r="L26" s="42" t="s">
        <v>38</v>
      </c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</row>
    <row r="27" spans="1:82" x14ac:dyDescent="0.2">
      <c r="A27" s="41" t="s">
        <v>39</v>
      </c>
      <c r="B27" s="39">
        <v>18.53150665730502</v>
      </c>
      <c r="C27" s="39">
        <v>42.011147163232017</v>
      </c>
      <c r="D27" s="39">
        <v>44.858207999999998</v>
      </c>
      <c r="E27" s="39">
        <v>55.38814</v>
      </c>
      <c r="F27" s="136">
        <v>13.676949</v>
      </c>
      <c r="G27" s="39">
        <v>8.9680891846851907</v>
      </c>
      <c r="H27" s="39">
        <v>4.0603529851799989</v>
      </c>
      <c r="I27" s="39">
        <v>2.4313600000000002</v>
      </c>
      <c r="J27" s="39">
        <v>3.115917</v>
      </c>
      <c r="K27" s="136">
        <v>0.387326</v>
      </c>
      <c r="L27" s="42" t="s">
        <v>196</v>
      </c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</row>
    <row r="28" spans="1:82" x14ac:dyDescent="0.2">
      <c r="A28" s="41" t="s">
        <v>40</v>
      </c>
      <c r="B28" s="39">
        <v>26.982842292530897</v>
      </c>
      <c r="C28" s="39">
        <v>91.806883616175014</v>
      </c>
      <c r="D28" s="39">
        <v>98.743474000000006</v>
      </c>
      <c r="E28" s="39">
        <v>113.461292</v>
      </c>
      <c r="F28" s="136">
        <v>73.434522999999999</v>
      </c>
      <c r="G28" s="39">
        <v>0.44123104667360996</v>
      </c>
      <c r="H28" s="39">
        <v>0.64428280478999989</v>
      </c>
      <c r="I28" s="39" t="s">
        <v>293</v>
      </c>
      <c r="J28" s="39" t="s">
        <v>293</v>
      </c>
      <c r="K28" s="136">
        <v>8.6868000000000001E-2</v>
      </c>
      <c r="L28" s="42" t="s">
        <v>41</v>
      </c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</row>
    <row r="29" spans="1:82" ht="25.5" x14ac:dyDescent="0.2">
      <c r="A29" s="203" t="s">
        <v>229</v>
      </c>
      <c r="B29" s="39">
        <v>112.19006778186134</v>
      </c>
      <c r="C29" s="39">
        <v>54.983365682089016</v>
      </c>
      <c r="D29" s="39">
        <v>83.997050999999999</v>
      </c>
      <c r="E29" s="39">
        <v>108.32877999999999</v>
      </c>
      <c r="F29" s="136">
        <v>31.203239</v>
      </c>
      <c r="G29" s="39">
        <v>130.50053485778176</v>
      </c>
      <c r="H29" s="39">
        <v>9.2621561539349972</v>
      </c>
      <c r="I29" s="39">
        <v>5.6391499999999999</v>
      </c>
      <c r="J29" s="39">
        <v>2.1403159999999999</v>
      </c>
      <c r="K29" s="136">
        <v>17.727553</v>
      </c>
      <c r="L29" s="204" t="s">
        <v>228</v>
      </c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</row>
    <row r="30" spans="1:82" x14ac:dyDescent="0.2">
      <c r="A30" s="197" t="s">
        <v>43</v>
      </c>
      <c r="B30" s="18">
        <v>24.374599394716288</v>
      </c>
      <c r="C30" s="18">
        <v>43.175912922844006</v>
      </c>
      <c r="D30" s="18">
        <v>48.698669000000002</v>
      </c>
      <c r="E30" s="18">
        <v>71.495328000000001</v>
      </c>
      <c r="F30" s="131">
        <v>17.292083999999999</v>
      </c>
      <c r="G30" s="18">
        <v>0.87664861887459</v>
      </c>
      <c r="H30" s="18">
        <v>19.900678549545002</v>
      </c>
      <c r="I30" s="18">
        <v>0.14153299999999999</v>
      </c>
      <c r="J30" s="18" t="s">
        <v>293</v>
      </c>
      <c r="K30" s="131">
        <v>0.44313999999999998</v>
      </c>
      <c r="L30" s="198" t="s">
        <v>44</v>
      </c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</row>
    <row r="31" spans="1:82" x14ac:dyDescent="0.2">
      <c r="A31" s="41" t="s">
        <v>65</v>
      </c>
      <c r="B31" s="39">
        <v>0.21176923242929999</v>
      </c>
      <c r="C31" s="39">
        <v>0.32879124674500004</v>
      </c>
      <c r="D31" s="39">
        <v>0.494757</v>
      </c>
      <c r="E31" s="39">
        <v>5.5280860000000001</v>
      </c>
      <c r="F31" s="136">
        <v>0.92605199999999999</v>
      </c>
      <c r="G31" s="39" t="s">
        <v>293</v>
      </c>
      <c r="H31" s="39" t="s">
        <v>293</v>
      </c>
      <c r="I31" s="39" t="s">
        <v>293</v>
      </c>
      <c r="J31" s="39" t="s">
        <v>293</v>
      </c>
      <c r="K31" s="136" t="s">
        <v>293</v>
      </c>
      <c r="L31" s="42" t="s">
        <v>66</v>
      </c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</row>
    <row r="32" spans="1:82" x14ac:dyDescent="0.2">
      <c r="A32" s="41" t="s">
        <v>45</v>
      </c>
      <c r="B32" s="47">
        <v>3.4200322659230693</v>
      </c>
      <c r="C32" s="47">
        <v>0.98011474252900022</v>
      </c>
      <c r="D32" s="47">
        <v>1.383623</v>
      </c>
      <c r="E32" s="47">
        <v>0.99994000000000005</v>
      </c>
      <c r="F32" s="137">
        <v>0.45959699999999998</v>
      </c>
      <c r="G32" s="47" t="s">
        <v>293</v>
      </c>
      <c r="H32" s="47" t="s">
        <v>293</v>
      </c>
      <c r="I32" s="47" t="s">
        <v>293</v>
      </c>
      <c r="J32" s="47" t="s">
        <v>293</v>
      </c>
      <c r="K32" s="137" t="s">
        <v>293</v>
      </c>
      <c r="L32" s="42" t="s">
        <v>46</v>
      </c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</row>
    <row r="33" spans="1:82" x14ac:dyDescent="0.2">
      <c r="A33" s="41" t="s">
        <v>47</v>
      </c>
      <c r="B33" s="39">
        <v>1.84981275370809</v>
      </c>
      <c r="C33" s="39">
        <v>1.8404752264599997</v>
      </c>
      <c r="D33" s="39">
        <v>9.1301389999999998</v>
      </c>
      <c r="E33" s="39">
        <v>18.630416</v>
      </c>
      <c r="F33" s="136">
        <v>0.26929900000000001</v>
      </c>
      <c r="G33" s="39" t="s">
        <v>293</v>
      </c>
      <c r="H33" s="39" t="s">
        <v>293</v>
      </c>
      <c r="I33" s="39" t="s">
        <v>293</v>
      </c>
      <c r="J33" s="39" t="s">
        <v>293</v>
      </c>
      <c r="K33" s="136" t="s">
        <v>293</v>
      </c>
      <c r="L33" s="42" t="s">
        <v>48</v>
      </c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</row>
    <row r="34" spans="1:82" x14ac:dyDescent="0.2">
      <c r="A34" s="41" t="s">
        <v>49</v>
      </c>
      <c r="B34" s="39">
        <v>4.0110063677406007</v>
      </c>
      <c r="C34" s="39">
        <v>5.9087462818280008</v>
      </c>
      <c r="D34" s="39">
        <v>11.888930999999999</v>
      </c>
      <c r="E34" s="39">
        <v>12.013915000000001</v>
      </c>
      <c r="F34" s="136">
        <v>2.6029119999999999</v>
      </c>
      <c r="G34" s="39">
        <v>5.7493917433320003E-2</v>
      </c>
      <c r="H34" s="39" t="s">
        <v>293</v>
      </c>
      <c r="I34" s="39" t="s">
        <v>293</v>
      </c>
      <c r="J34" s="39" t="s">
        <v>293</v>
      </c>
      <c r="K34" s="136" t="s">
        <v>293</v>
      </c>
      <c r="L34" s="42" t="s">
        <v>50</v>
      </c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</row>
    <row r="35" spans="1:82" x14ac:dyDescent="0.2">
      <c r="A35" s="41" t="s">
        <v>51</v>
      </c>
      <c r="B35" s="39">
        <v>3.4713977252810411</v>
      </c>
      <c r="C35" s="39">
        <v>15.131710478599</v>
      </c>
      <c r="D35" s="39">
        <v>11.876151999999999</v>
      </c>
      <c r="E35" s="39">
        <v>8.821707</v>
      </c>
      <c r="F35" s="136">
        <v>8.0300519999999995</v>
      </c>
      <c r="G35" s="39">
        <v>0.79514431867800006</v>
      </c>
      <c r="H35" s="39">
        <v>0.45530022135000003</v>
      </c>
      <c r="I35" s="39" t="s">
        <v>293</v>
      </c>
      <c r="J35" s="39" t="s">
        <v>293</v>
      </c>
      <c r="K35" s="136" t="s">
        <v>293</v>
      </c>
      <c r="L35" s="42" t="s">
        <v>52</v>
      </c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</row>
    <row r="36" spans="1:82" x14ac:dyDescent="0.2">
      <c r="A36" s="41" t="s">
        <v>69</v>
      </c>
      <c r="B36" s="39">
        <v>4.9206995201523283</v>
      </c>
      <c r="C36" s="39">
        <v>10.891114676533002</v>
      </c>
      <c r="D36" s="39">
        <v>8.6750399999999992</v>
      </c>
      <c r="E36" s="39">
        <v>9.2285869999999992</v>
      </c>
      <c r="F36" s="136">
        <v>1.482834</v>
      </c>
      <c r="G36" s="39" t="s">
        <v>293</v>
      </c>
      <c r="H36" s="39" t="s">
        <v>293</v>
      </c>
      <c r="I36" s="39" t="s">
        <v>293</v>
      </c>
      <c r="J36" s="39" t="s">
        <v>293</v>
      </c>
      <c r="K36" s="136" t="s">
        <v>293</v>
      </c>
      <c r="L36" s="42" t="s">
        <v>70</v>
      </c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</row>
    <row r="37" spans="1:82" x14ac:dyDescent="0.2">
      <c r="A37" s="41" t="s">
        <v>53</v>
      </c>
      <c r="B37" s="39">
        <v>0.21728414448006</v>
      </c>
      <c r="C37" s="39">
        <v>0.28853436279199995</v>
      </c>
      <c r="D37" s="39">
        <v>0.28024500000000002</v>
      </c>
      <c r="E37" s="39">
        <v>8.8794109999999993</v>
      </c>
      <c r="F37" s="136">
        <v>0.49485800000000002</v>
      </c>
      <c r="G37" s="39" t="s">
        <v>293</v>
      </c>
      <c r="H37" s="39" t="s">
        <v>293</v>
      </c>
      <c r="I37" s="39" t="s">
        <v>293</v>
      </c>
      <c r="J37" s="39" t="s">
        <v>293</v>
      </c>
      <c r="K37" s="136">
        <v>0.43384</v>
      </c>
      <c r="L37" s="42" t="s">
        <v>54</v>
      </c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</row>
    <row r="38" spans="1:82" x14ac:dyDescent="0.2">
      <c r="A38" s="41" t="s">
        <v>55</v>
      </c>
      <c r="B38" s="39">
        <v>6.2725973850017995</v>
      </c>
      <c r="C38" s="39">
        <v>7.8064259073580002</v>
      </c>
      <c r="D38" s="39">
        <v>4.9697820000000004</v>
      </c>
      <c r="E38" s="39">
        <v>7.3932659999999997</v>
      </c>
      <c r="F38" s="136">
        <v>3.0264799999999998</v>
      </c>
      <c r="G38" s="39" t="s">
        <v>293</v>
      </c>
      <c r="H38" s="39">
        <v>19.438542703694999</v>
      </c>
      <c r="I38" s="39" t="s">
        <v>293</v>
      </c>
      <c r="J38" s="39" t="s">
        <v>293</v>
      </c>
      <c r="K38" s="136" t="s">
        <v>293</v>
      </c>
      <c r="L38" s="48" t="s">
        <v>56</v>
      </c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</row>
    <row r="39" spans="1:82" s="101" customFormat="1" ht="25.5" x14ac:dyDescent="0.2">
      <c r="A39" s="205" t="s">
        <v>57</v>
      </c>
      <c r="B39" s="22">
        <v>820.00440278479005</v>
      </c>
      <c r="C39" s="22">
        <v>993.74500513966245</v>
      </c>
      <c r="D39" s="22">
        <v>681.30347400000005</v>
      </c>
      <c r="E39" s="22">
        <v>25.447254999999998</v>
      </c>
      <c r="F39" s="132">
        <v>10.156141</v>
      </c>
      <c r="G39" s="22">
        <v>26.564606281058278</v>
      </c>
      <c r="H39" s="22">
        <v>96.247072329464999</v>
      </c>
      <c r="I39" s="22">
        <v>41.694887999999999</v>
      </c>
      <c r="J39" s="22">
        <v>0.460955</v>
      </c>
      <c r="K39" s="132" t="s">
        <v>293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</row>
    <row r="40" spans="1:82" x14ac:dyDescent="0.2">
      <c r="A40" s="41" t="s">
        <v>59</v>
      </c>
      <c r="B40" s="39">
        <v>3.3166873099572305</v>
      </c>
      <c r="C40" s="39">
        <v>3.1752578499330006</v>
      </c>
      <c r="D40" s="39">
        <v>0.83817699999999995</v>
      </c>
      <c r="E40" s="39">
        <v>0.887845</v>
      </c>
      <c r="F40" s="136">
        <v>0.56059400000000004</v>
      </c>
      <c r="G40" s="39" t="s">
        <v>293</v>
      </c>
      <c r="H40" s="39" t="s">
        <v>293</v>
      </c>
      <c r="I40" s="39" t="s">
        <v>293</v>
      </c>
      <c r="J40" s="39" t="s">
        <v>293</v>
      </c>
      <c r="K40" s="136" t="s">
        <v>293</v>
      </c>
      <c r="L40" s="42" t="s">
        <v>60</v>
      </c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</row>
    <row r="41" spans="1:82" x14ac:dyDescent="0.2">
      <c r="A41" s="41" t="s">
        <v>61</v>
      </c>
      <c r="B41" s="39">
        <v>816.39122636855939</v>
      </c>
      <c r="C41" s="39">
        <v>990.56974728972943</v>
      </c>
      <c r="D41" s="39">
        <v>680.46529699999996</v>
      </c>
      <c r="E41" s="39">
        <v>24.552223999999999</v>
      </c>
      <c r="F41" s="136">
        <v>9.5955469999999998</v>
      </c>
      <c r="G41" s="39">
        <v>26.562359582991537</v>
      </c>
      <c r="H41" s="39">
        <v>96.245022239234984</v>
      </c>
      <c r="I41" s="39">
        <v>41.670003000000001</v>
      </c>
      <c r="J41" s="39">
        <v>0.45859899999999998</v>
      </c>
      <c r="K41" s="136" t="s">
        <v>293</v>
      </c>
      <c r="L41" s="42" t="s">
        <v>62</v>
      </c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</row>
    <row r="42" spans="1:82" x14ac:dyDescent="0.2">
      <c r="A42" s="41" t="s">
        <v>55</v>
      </c>
      <c r="B42" s="51">
        <v>0.29648910627335995</v>
      </c>
      <c r="C42" s="51" t="s">
        <v>293</v>
      </c>
      <c r="D42" s="51" t="s">
        <v>293</v>
      </c>
      <c r="E42" s="39" t="s">
        <v>293</v>
      </c>
      <c r="F42" s="136" t="s">
        <v>293</v>
      </c>
      <c r="G42" s="39" t="s">
        <v>293</v>
      </c>
      <c r="H42" s="39" t="s">
        <v>293</v>
      </c>
      <c r="I42" s="39" t="s">
        <v>293</v>
      </c>
      <c r="J42" s="39" t="s">
        <v>293</v>
      </c>
      <c r="K42" s="136" t="s">
        <v>293</v>
      </c>
      <c r="L42" s="48" t="s">
        <v>56</v>
      </c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</row>
    <row r="43" spans="1:82" s="101" customFormat="1" ht="13.5" thickBot="1" x14ac:dyDescent="0.25">
      <c r="A43" s="52" t="s">
        <v>333</v>
      </c>
      <c r="B43" s="54">
        <v>28.030051567528112</v>
      </c>
      <c r="C43" s="54">
        <v>0.63166056138900006</v>
      </c>
      <c r="D43" s="54">
        <v>161.90422899999999</v>
      </c>
      <c r="E43" s="54">
        <v>199.16230100000001</v>
      </c>
      <c r="F43" s="138">
        <v>77.279089999999997</v>
      </c>
      <c r="G43" s="54">
        <v>8.9754878784509981E-2</v>
      </c>
      <c r="H43" s="54" t="s">
        <v>293</v>
      </c>
      <c r="I43" s="54">
        <v>1.477668</v>
      </c>
      <c r="J43" s="54" t="s">
        <v>293</v>
      </c>
      <c r="K43" s="138">
        <v>6.7004510000000002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</row>
    <row r="44" spans="1:82" s="101" customFormat="1" ht="20.25" customHeight="1" thickBot="1" x14ac:dyDescent="0.25">
      <c r="A44" s="206" t="s">
        <v>276</v>
      </c>
      <c r="B44" s="57">
        <v>108.96919805706588</v>
      </c>
      <c r="C44" s="57">
        <v>356.94894254133402</v>
      </c>
      <c r="D44" s="57">
        <v>273.62916100000001</v>
      </c>
      <c r="E44" s="57">
        <v>473.81332099999997</v>
      </c>
      <c r="F44" s="139">
        <v>211.10664</v>
      </c>
      <c r="G44" s="57">
        <v>0.88961775288812994</v>
      </c>
      <c r="H44" s="57">
        <v>23.493970825049999</v>
      </c>
      <c r="I44" s="57">
        <v>0.86217200000000005</v>
      </c>
      <c r="J44" s="57">
        <v>0.47119</v>
      </c>
      <c r="K44" s="139">
        <v>0.44460899999999998</v>
      </c>
      <c r="L44" s="207" t="s">
        <v>280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</row>
    <row r="45" spans="1:82" x14ac:dyDescent="0.2">
      <c r="A45" s="41" t="s">
        <v>243</v>
      </c>
      <c r="B45" s="39">
        <v>7.4340101201999992E-2</v>
      </c>
      <c r="C45" s="39">
        <v>0.700751417431</v>
      </c>
      <c r="D45" s="39">
        <v>0.283752</v>
      </c>
      <c r="E45" s="39">
        <v>0.245561</v>
      </c>
      <c r="F45" s="136">
        <v>0.56490899999999999</v>
      </c>
      <c r="G45" s="39" t="s">
        <v>293</v>
      </c>
      <c r="H45" s="39" t="s">
        <v>293</v>
      </c>
      <c r="I45" s="39" t="s">
        <v>293</v>
      </c>
      <c r="J45" s="39" t="s">
        <v>293</v>
      </c>
      <c r="K45" s="136" t="s">
        <v>293</v>
      </c>
      <c r="L45" s="42" t="s">
        <v>263</v>
      </c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</row>
    <row r="46" spans="1:82" x14ac:dyDescent="0.2">
      <c r="A46" s="41" t="s">
        <v>71</v>
      </c>
      <c r="B46" s="39">
        <v>73.274381959227284</v>
      </c>
      <c r="C46" s="39">
        <v>265.058061862464</v>
      </c>
      <c r="D46" s="39">
        <v>209.64250200000001</v>
      </c>
      <c r="E46" s="39">
        <v>317.62763200000001</v>
      </c>
      <c r="F46" s="136">
        <v>180.32310699999999</v>
      </c>
      <c r="G46" s="39" t="s">
        <v>293</v>
      </c>
      <c r="H46" s="39">
        <v>3.0939605839650008</v>
      </c>
      <c r="I46" s="39">
        <v>0.16308700000000001</v>
      </c>
      <c r="J46" s="39">
        <v>0.41745700000000002</v>
      </c>
      <c r="K46" s="136" t="s">
        <v>293</v>
      </c>
      <c r="L46" s="42" t="s">
        <v>72</v>
      </c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</row>
    <row r="47" spans="1:82" x14ac:dyDescent="0.2">
      <c r="A47" s="41" t="s">
        <v>73</v>
      </c>
      <c r="B47" s="39">
        <v>10.750501372796039</v>
      </c>
      <c r="C47" s="39">
        <v>47.951227440375995</v>
      </c>
      <c r="D47" s="39">
        <v>14.691321</v>
      </c>
      <c r="E47" s="39">
        <v>84.244021000000004</v>
      </c>
      <c r="F47" s="136">
        <v>12.890245</v>
      </c>
      <c r="G47" s="39" t="s">
        <v>293</v>
      </c>
      <c r="H47" s="39">
        <v>0.49900514154000003</v>
      </c>
      <c r="I47" s="39">
        <v>0.55005099999999996</v>
      </c>
      <c r="J47" s="39" t="s">
        <v>293</v>
      </c>
      <c r="K47" s="136" t="s">
        <v>293</v>
      </c>
      <c r="L47" s="42" t="s">
        <v>74</v>
      </c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</row>
    <row r="48" spans="1:82" s="101" customFormat="1" ht="13.5" thickBot="1" x14ac:dyDescent="0.25">
      <c r="A48" s="59" t="s">
        <v>334</v>
      </c>
      <c r="B48" s="60">
        <v>0.49537522912427989</v>
      </c>
      <c r="C48" s="60">
        <v>6.2988898219E-2</v>
      </c>
      <c r="D48" s="60">
        <v>0.312917</v>
      </c>
      <c r="E48" s="60">
        <v>0.20077900000000001</v>
      </c>
      <c r="F48" s="140" t="s">
        <v>293</v>
      </c>
      <c r="G48" s="60" t="s">
        <v>293</v>
      </c>
      <c r="H48" s="60" t="s">
        <v>293</v>
      </c>
      <c r="I48" s="60" t="s">
        <v>293</v>
      </c>
      <c r="J48" s="60" t="s">
        <v>293</v>
      </c>
      <c r="K48" s="140" t="s">
        <v>293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</row>
    <row r="49" spans="1:82" ht="13.5" thickBot="1" x14ac:dyDescent="0.25">
      <c r="A49" s="194" t="s">
        <v>76</v>
      </c>
      <c r="B49" s="27">
        <v>1052.3398814219972</v>
      </c>
      <c r="C49" s="27">
        <v>1128.6215604205488</v>
      </c>
      <c r="D49" s="27">
        <v>1155.491096</v>
      </c>
      <c r="E49" s="27">
        <v>1886.2347179999999</v>
      </c>
      <c r="F49" s="133">
        <v>717.97044200000005</v>
      </c>
      <c r="G49" s="27">
        <v>321.22590894507704</v>
      </c>
      <c r="H49" s="27">
        <v>112.56055318808998</v>
      </c>
      <c r="I49" s="27">
        <v>315.171246</v>
      </c>
      <c r="J49" s="27">
        <v>6.4329710000000002</v>
      </c>
      <c r="K49" s="133">
        <v>26.316777999999999</v>
      </c>
      <c r="L49" s="208" t="s">
        <v>77</v>
      </c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</row>
    <row r="50" spans="1:82" s="101" customFormat="1" ht="20.25" customHeight="1" thickBot="1" x14ac:dyDescent="0.25">
      <c r="A50" s="209" t="s">
        <v>7</v>
      </c>
      <c r="B50" s="30">
        <v>486.97960125864449</v>
      </c>
      <c r="C50" s="30">
        <v>447.25740982408172</v>
      </c>
      <c r="D50" s="30">
        <v>470.42675500000001</v>
      </c>
      <c r="E50" s="30">
        <v>723.61456499999997</v>
      </c>
      <c r="F50" s="64">
        <v>223.87393700000001</v>
      </c>
      <c r="G50" s="30">
        <v>276.97524597004866</v>
      </c>
      <c r="H50" s="30">
        <v>57.671076037829984</v>
      </c>
      <c r="I50" s="30">
        <v>58.109983</v>
      </c>
      <c r="J50" s="30">
        <v>5.4944389999999999</v>
      </c>
      <c r="K50" s="64">
        <v>23.639766000000002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</row>
    <row r="51" spans="1:82" x14ac:dyDescent="0.2">
      <c r="A51" s="41" t="s">
        <v>78</v>
      </c>
      <c r="B51" s="39">
        <v>8.5723112315202865</v>
      </c>
      <c r="C51" s="39">
        <v>14.794303525157012</v>
      </c>
      <c r="D51" s="39">
        <v>23.987427</v>
      </c>
      <c r="E51" s="39">
        <v>47.852231000000003</v>
      </c>
      <c r="F51" s="136">
        <v>9.0359590000000001</v>
      </c>
      <c r="G51" s="39" t="s">
        <v>293</v>
      </c>
      <c r="H51" s="39">
        <v>2.3335716997800002</v>
      </c>
      <c r="I51" s="39">
        <v>0.21842300000000001</v>
      </c>
      <c r="J51" s="39">
        <v>0.470889</v>
      </c>
      <c r="K51" s="136">
        <v>1.042468</v>
      </c>
      <c r="L51" s="42" t="s">
        <v>79</v>
      </c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</row>
    <row r="52" spans="1:82" ht="13.5" thickBot="1" x14ac:dyDescent="0.25">
      <c r="A52" s="41" t="s">
        <v>80</v>
      </c>
      <c r="B52" s="39">
        <v>478.40729002712419</v>
      </c>
      <c r="C52" s="39">
        <v>432.46310629892474</v>
      </c>
      <c r="D52" s="39">
        <v>446.43932799999999</v>
      </c>
      <c r="E52" s="39">
        <v>675.76233400000001</v>
      </c>
      <c r="F52" s="136">
        <v>214.83797799999999</v>
      </c>
      <c r="G52" s="39">
        <v>276.95926315037764</v>
      </c>
      <c r="H52" s="39">
        <v>55.337504338049975</v>
      </c>
      <c r="I52" s="39">
        <v>57.891559999999998</v>
      </c>
      <c r="J52" s="39">
        <v>5.0235500000000002</v>
      </c>
      <c r="K52" s="136">
        <v>22.597297999999999</v>
      </c>
      <c r="L52" s="42" t="s">
        <v>232</v>
      </c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</row>
    <row r="53" spans="1:82" s="101" customFormat="1" ht="20.25" customHeight="1" thickBot="1" x14ac:dyDescent="0.25">
      <c r="A53" s="211" t="s">
        <v>81</v>
      </c>
      <c r="B53" s="30">
        <v>565.36028016335285</v>
      </c>
      <c r="C53" s="30">
        <v>681.36415059646708</v>
      </c>
      <c r="D53" s="30">
        <v>685.06434100000001</v>
      </c>
      <c r="E53" s="30">
        <v>1162.6201530000001</v>
      </c>
      <c r="F53" s="64">
        <v>494.09650499999998</v>
      </c>
      <c r="G53" s="30">
        <v>44.250662975028369</v>
      </c>
      <c r="H53" s="30">
        <v>54.889477150259999</v>
      </c>
      <c r="I53" s="30">
        <v>257.061263</v>
      </c>
      <c r="J53" s="30">
        <v>0.93853200000000003</v>
      </c>
      <c r="K53" s="64">
        <v>2.6770119999999999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</row>
    <row r="54" spans="1:82" ht="25.5" x14ac:dyDescent="0.2">
      <c r="A54" s="205" t="s">
        <v>83</v>
      </c>
      <c r="B54" s="67">
        <v>532.23411030969351</v>
      </c>
      <c r="C54" s="67">
        <v>436.86210559271808</v>
      </c>
      <c r="D54" s="67">
        <v>672.67429300000003</v>
      </c>
      <c r="E54" s="67">
        <v>1160.5762749999999</v>
      </c>
      <c r="F54" s="141">
        <v>492.58800200000002</v>
      </c>
      <c r="G54" s="67">
        <v>44.037071306240044</v>
      </c>
      <c r="H54" s="67">
        <v>53.33309151153</v>
      </c>
      <c r="I54" s="67">
        <v>230.92682500000001</v>
      </c>
      <c r="J54" s="67">
        <v>0.83188499999999999</v>
      </c>
      <c r="K54" s="141">
        <v>2.6130339999999999</v>
      </c>
      <c r="L54" s="87" t="s">
        <v>322</v>
      </c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</row>
    <row r="55" spans="1:82" x14ac:dyDescent="0.2">
      <c r="A55" s="41" t="s">
        <v>85</v>
      </c>
      <c r="B55" s="39">
        <v>158.25174820895103</v>
      </c>
      <c r="C55" s="39" t="s">
        <v>293</v>
      </c>
      <c r="D55" s="39">
        <v>195.29579699999999</v>
      </c>
      <c r="E55" s="39">
        <v>408.63672700000001</v>
      </c>
      <c r="F55" s="136">
        <v>208.179192</v>
      </c>
      <c r="G55" s="39">
        <v>0.1440254088</v>
      </c>
      <c r="H55" s="39" t="s">
        <v>293</v>
      </c>
      <c r="I55" s="39" t="s">
        <v>293</v>
      </c>
      <c r="J55" s="39">
        <v>0.637015</v>
      </c>
      <c r="K55" s="136">
        <v>2.467784</v>
      </c>
      <c r="L55" s="42" t="s">
        <v>86</v>
      </c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</row>
    <row r="56" spans="1:82" x14ac:dyDescent="0.2">
      <c r="A56" s="41" t="s">
        <v>87</v>
      </c>
      <c r="B56" s="39" t="s">
        <v>293</v>
      </c>
      <c r="C56" s="39" t="s">
        <v>293</v>
      </c>
      <c r="D56" s="39" t="s">
        <v>293</v>
      </c>
      <c r="E56" s="39" t="s">
        <v>293</v>
      </c>
      <c r="F56" s="136" t="s">
        <v>293</v>
      </c>
      <c r="G56" s="39" t="s">
        <v>293</v>
      </c>
      <c r="H56" s="39" t="s">
        <v>293</v>
      </c>
      <c r="I56" s="39" t="s">
        <v>293</v>
      </c>
      <c r="J56" s="39" t="s">
        <v>293</v>
      </c>
      <c r="K56" s="136" t="s">
        <v>293</v>
      </c>
      <c r="L56" s="42" t="s">
        <v>88</v>
      </c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</row>
    <row r="57" spans="1:82" x14ac:dyDescent="0.2">
      <c r="A57" s="41" t="s">
        <v>89</v>
      </c>
      <c r="B57" s="39">
        <v>361.50445428503747</v>
      </c>
      <c r="C57" s="39">
        <v>417.30944471650207</v>
      </c>
      <c r="D57" s="39">
        <v>468.24865699999998</v>
      </c>
      <c r="E57" s="39">
        <v>741.57593499999996</v>
      </c>
      <c r="F57" s="136">
        <v>275.10185799999999</v>
      </c>
      <c r="G57" s="39" t="s">
        <v>293</v>
      </c>
      <c r="H57" s="39">
        <v>1.1163994041450001</v>
      </c>
      <c r="I57" s="39">
        <v>0.54550900000000002</v>
      </c>
      <c r="J57" s="39">
        <v>0.19477</v>
      </c>
      <c r="K57" s="136">
        <v>0.13461200000000001</v>
      </c>
      <c r="L57" s="42" t="s">
        <v>90</v>
      </c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</row>
    <row r="58" spans="1:82" ht="15.75" customHeight="1" x14ac:dyDescent="0.2">
      <c r="A58" s="41" t="s">
        <v>91</v>
      </c>
      <c r="B58" s="39">
        <v>0.11139056965899</v>
      </c>
      <c r="C58" s="39">
        <v>0.84788105660700008</v>
      </c>
      <c r="D58" s="39">
        <v>1.2058249999999999</v>
      </c>
      <c r="E58" s="39">
        <v>0.68568399999999996</v>
      </c>
      <c r="F58" s="136">
        <v>9.375E-2</v>
      </c>
      <c r="G58" s="39">
        <v>29.308420139871</v>
      </c>
      <c r="H58" s="39">
        <v>48.112165668074994</v>
      </c>
      <c r="I58" s="39">
        <v>95.587715000000003</v>
      </c>
      <c r="J58" s="39" t="s">
        <v>293</v>
      </c>
      <c r="K58" s="136" t="s">
        <v>293</v>
      </c>
      <c r="L58" s="233" t="s">
        <v>175</v>
      </c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  <c r="BT58" s="234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</row>
    <row r="59" spans="1:82" x14ac:dyDescent="0.2">
      <c r="A59" s="41" t="s">
        <v>93</v>
      </c>
      <c r="B59" s="39">
        <v>9.9886041749969984E-2</v>
      </c>
      <c r="C59" s="39" t="s">
        <v>293</v>
      </c>
      <c r="D59" s="39" t="s">
        <v>293</v>
      </c>
      <c r="E59" s="39" t="s">
        <v>293</v>
      </c>
      <c r="F59" s="136" t="s">
        <v>293</v>
      </c>
      <c r="G59" s="39" t="s">
        <v>293</v>
      </c>
      <c r="H59" s="39" t="s">
        <v>293</v>
      </c>
      <c r="I59" s="39" t="s">
        <v>293</v>
      </c>
      <c r="J59" s="39" t="s">
        <v>293</v>
      </c>
      <c r="K59" s="136" t="s">
        <v>293</v>
      </c>
      <c r="L59" s="42" t="s">
        <v>323</v>
      </c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</row>
    <row r="60" spans="1:82" x14ac:dyDescent="0.2">
      <c r="A60" s="41" t="s">
        <v>95</v>
      </c>
      <c r="B60" s="39">
        <v>0.17268506471709</v>
      </c>
      <c r="C60" s="39">
        <v>1.2935467755989996</v>
      </c>
      <c r="D60" s="39">
        <v>5.2339070000000003</v>
      </c>
      <c r="E60" s="39">
        <v>6.8524589999999996</v>
      </c>
      <c r="F60" s="136">
        <v>7.8052080000000004</v>
      </c>
      <c r="G60" s="39">
        <v>14.562186785958</v>
      </c>
      <c r="H60" s="39">
        <v>4.057008427425</v>
      </c>
      <c r="I60" s="39">
        <v>32.614544000000002</v>
      </c>
      <c r="J60" s="39" t="s">
        <v>293</v>
      </c>
      <c r="K60" s="136" t="s">
        <v>293</v>
      </c>
      <c r="L60" s="42" t="s">
        <v>96</v>
      </c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</row>
    <row r="61" spans="1:82" x14ac:dyDescent="0.2">
      <c r="A61" s="41" t="s">
        <v>55</v>
      </c>
      <c r="B61" s="51">
        <v>12.073942610579039</v>
      </c>
      <c r="C61" s="51">
        <v>17.380468474030998</v>
      </c>
      <c r="D61" s="51">
        <v>2.6738439999999999</v>
      </c>
      <c r="E61" s="51">
        <v>2.821634</v>
      </c>
      <c r="F61" s="159">
        <v>1.4032180000000001</v>
      </c>
      <c r="G61" s="51" t="s">
        <v>293</v>
      </c>
      <c r="H61" s="39" t="s">
        <v>293</v>
      </c>
      <c r="I61" s="39">
        <v>102.179057</v>
      </c>
      <c r="J61" s="39" t="s">
        <v>293</v>
      </c>
      <c r="K61" s="136" t="s">
        <v>293</v>
      </c>
      <c r="L61" s="42" t="s">
        <v>56</v>
      </c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</row>
    <row r="62" spans="1:82" ht="13.5" thickBot="1" x14ac:dyDescent="0.25">
      <c r="A62" s="86" t="s">
        <v>324</v>
      </c>
      <c r="B62" s="39">
        <v>33.126169853659256</v>
      </c>
      <c r="C62" s="39">
        <v>244.50204500374906</v>
      </c>
      <c r="D62" s="39">
        <v>12.390048</v>
      </c>
      <c r="E62" s="39">
        <v>2.0438779999999999</v>
      </c>
      <c r="F62" s="136">
        <v>1.5085029999999999</v>
      </c>
      <c r="G62" s="39">
        <v>0.21359166878832</v>
      </c>
      <c r="H62" s="68">
        <v>1.5563856387299999</v>
      </c>
      <c r="I62" s="68">
        <v>26.134437999999999</v>
      </c>
      <c r="J62" s="68">
        <v>0.10664700000000001</v>
      </c>
      <c r="K62" s="142">
        <v>6.3977999999999993E-2</v>
      </c>
      <c r="L62" s="87" t="s">
        <v>98</v>
      </c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</row>
    <row r="63" spans="1:82" ht="13.5" thickBot="1" x14ac:dyDescent="0.25">
      <c r="A63" s="194" t="s">
        <v>99</v>
      </c>
      <c r="B63" s="15">
        <v>202.68480651991976</v>
      </c>
      <c r="C63" s="15">
        <v>591.97261930446905</v>
      </c>
      <c r="D63" s="15">
        <v>362.28450600000002</v>
      </c>
      <c r="E63" s="15">
        <v>466.97337900000002</v>
      </c>
      <c r="F63" s="130">
        <v>374.87554</v>
      </c>
      <c r="G63" s="15" t="s">
        <v>293</v>
      </c>
      <c r="H63" s="15">
        <v>156.69083590596003</v>
      </c>
      <c r="I63" s="15">
        <v>7.9093999999999998E-2</v>
      </c>
      <c r="J63" s="15">
        <v>0.21265899999999999</v>
      </c>
      <c r="K63" s="130">
        <v>9.3863000000000002E-2</v>
      </c>
      <c r="L63" s="208" t="s">
        <v>100</v>
      </c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</row>
    <row r="64" spans="1:82" ht="20.25" customHeight="1" thickBot="1" x14ac:dyDescent="0.25">
      <c r="A64" s="209" t="s">
        <v>7</v>
      </c>
      <c r="B64" s="30">
        <v>202.39454479901775</v>
      </c>
      <c r="C64" s="30">
        <v>591.66828256835004</v>
      </c>
      <c r="D64" s="30">
        <v>361.99268000000001</v>
      </c>
      <c r="E64" s="30">
        <v>466.81150300000002</v>
      </c>
      <c r="F64" s="64">
        <v>374.48024900000001</v>
      </c>
      <c r="G64" s="30" t="s">
        <v>293</v>
      </c>
      <c r="H64" s="30">
        <v>156.69073565044505</v>
      </c>
      <c r="I64" s="30">
        <v>7.9093999999999998E-2</v>
      </c>
      <c r="J64" s="30">
        <v>0.194604</v>
      </c>
      <c r="K64" s="64">
        <v>9.2933000000000002E-2</v>
      </c>
      <c r="L64" s="210" t="s">
        <v>101</v>
      </c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</row>
    <row r="65" spans="1:82" x14ac:dyDescent="0.2">
      <c r="A65" s="41" t="s">
        <v>102</v>
      </c>
      <c r="B65" s="39">
        <v>179.79827141874014</v>
      </c>
      <c r="C65" s="39">
        <v>553.23230997849112</v>
      </c>
      <c r="D65" s="39">
        <v>327.649225</v>
      </c>
      <c r="E65" s="39">
        <v>384.204522</v>
      </c>
      <c r="F65" s="136">
        <v>330.48559599999999</v>
      </c>
      <c r="G65" s="39" t="s">
        <v>293</v>
      </c>
      <c r="H65" s="39">
        <v>9.429687317999999E-2</v>
      </c>
      <c r="I65" s="39">
        <v>6.3562999999999995E-2</v>
      </c>
      <c r="J65" s="39">
        <v>0.189003</v>
      </c>
      <c r="K65" s="136">
        <v>5.9929999999999997E-2</v>
      </c>
      <c r="L65" s="42" t="s">
        <v>325</v>
      </c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</row>
    <row r="66" spans="1:82" ht="13.5" thickBot="1" x14ac:dyDescent="0.25">
      <c r="A66" s="41" t="s">
        <v>104</v>
      </c>
      <c r="B66" s="39">
        <v>22.596273380277601</v>
      </c>
      <c r="C66" s="39">
        <v>38.435972589859006</v>
      </c>
      <c r="D66" s="39">
        <v>34.343454999999999</v>
      </c>
      <c r="E66" s="39">
        <v>82.606981000000005</v>
      </c>
      <c r="F66" s="136">
        <v>43.994653</v>
      </c>
      <c r="G66" s="39" t="s">
        <v>293</v>
      </c>
      <c r="H66" s="39">
        <v>156.59643877726504</v>
      </c>
      <c r="I66" s="39" t="s">
        <v>293</v>
      </c>
      <c r="J66" s="39" t="s">
        <v>293</v>
      </c>
      <c r="K66" s="136" t="s">
        <v>293</v>
      </c>
      <c r="L66" s="42" t="s">
        <v>105</v>
      </c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</row>
    <row r="67" spans="1:82" ht="20.25" customHeight="1" thickBot="1" x14ac:dyDescent="0.25">
      <c r="A67" s="211" t="s">
        <v>81</v>
      </c>
      <c r="B67" s="30">
        <v>0.29026172090202007</v>
      </c>
      <c r="C67" s="30">
        <v>0.30433673611900008</v>
      </c>
      <c r="D67" s="30">
        <v>0.29182599999999997</v>
      </c>
      <c r="E67" s="30">
        <v>0.16187599999999999</v>
      </c>
      <c r="F67" s="64">
        <v>0.395291</v>
      </c>
      <c r="G67" s="30" t="s">
        <v>293</v>
      </c>
      <c r="H67" s="30" t="s">
        <v>293</v>
      </c>
      <c r="I67" s="30" t="s">
        <v>293</v>
      </c>
      <c r="J67" s="30" t="s">
        <v>293</v>
      </c>
      <c r="K67" s="64" t="s">
        <v>293</v>
      </c>
      <c r="L67" s="212" t="s">
        <v>106</v>
      </c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</row>
    <row r="68" spans="1:82" ht="13.5" thickBot="1" x14ac:dyDescent="0.25">
      <c r="A68" s="213" t="s">
        <v>107</v>
      </c>
      <c r="B68" s="15">
        <v>5687.7478642680499</v>
      </c>
      <c r="C68" s="15">
        <v>6129.9771711437916</v>
      </c>
      <c r="D68" s="15">
        <v>7965.5534550000002</v>
      </c>
      <c r="E68" s="15">
        <v>6872.4179780000004</v>
      </c>
      <c r="F68" s="130">
        <v>4266.1968450000004</v>
      </c>
      <c r="G68" s="15">
        <v>6051.4006113202959</v>
      </c>
      <c r="H68" s="15">
        <v>6281.838270886492</v>
      </c>
      <c r="I68" s="15">
        <v>6504.0460480000002</v>
      </c>
      <c r="J68" s="15">
        <v>2228.1867689999999</v>
      </c>
      <c r="K68" s="130">
        <v>411.74743599999999</v>
      </c>
      <c r="L68" s="214" t="s">
        <v>108</v>
      </c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234"/>
      <c r="CD68" s="234"/>
    </row>
    <row r="69" spans="1:82" ht="20.25" customHeight="1" thickBot="1" x14ac:dyDescent="0.25">
      <c r="A69" s="209" t="s">
        <v>225</v>
      </c>
      <c r="B69" s="30">
        <v>84.715541649524255</v>
      </c>
      <c r="C69" s="30">
        <v>410.49252330832218</v>
      </c>
      <c r="D69" s="30">
        <v>482.838818</v>
      </c>
      <c r="E69" s="30">
        <v>469.52211399999999</v>
      </c>
      <c r="F69" s="64">
        <v>204.04764</v>
      </c>
      <c r="G69" s="30">
        <v>75.464326849969922</v>
      </c>
      <c r="H69" s="30">
        <v>103.62659410570502</v>
      </c>
      <c r="I69" s="30">
        <v>241.04303300000001</v>
      </c>
      <c r="J69" s="30">
        <v>10.173522999999999</v>
      </c>
      <c r="K69" s="64">
        <v>54.477277000000001</v>
      </c>
      <c r="L69" s="212" t="s">
        <v>208</v>
      </c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</row>
    <row r="70" spans="1:82" ht="13.5" thickBot="1" x14ac:dyDescent="0.25">
      <c r="A70" s="215" t="s">
        <v>111</v>
      </c>
      <c r="B70" s="75">
        <v>5603.0323226185255</v>
      </c>
      <c r="C70" s="75">
        <v>5719.4846478354702</v>
      </c>
      <c r="D70" s="75">
        <v>7482.714637</v>
      </c>
      <c r="E70" s="75">
        <v>6402.8958640000001</v>
      </c>
      <c r="F70" s="143">
        <v>4062.1492050000002</v>
      </c>
      <c r="G70" s="75">
        <v>5975.9362844703273</v>
      </c>
      <c r="H70" s="75">
        <v>6178.2116767807865</v>
      </c>
      <c r="I70" s="75">
        <v>6263.0030150000002</v>
      </c>
      <c r="J70" s="75">
        <v>2218.013246</v>
      </c>
      <c r="K70" s="143">
        <v>357.27015899999998</v>
      </c>
      <c r="L70" s="216" t="s">
        <v>106</v>
      </c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4"/>
      <c r="BW70" s="234"/>
      <c r="BX70" s="234"/>
      <c r="BY70" s="234"/>
      <c r="BZ70" s="234"/>
      <c r="CA70" s="234"/>
      <c r="CB70" s="234"/>
      <c r="CC70" s="234"/>
      <c r="CD70" s="234"/>
    </row>
    <row r="71" spans="1:82" ht="13.5" thickBot="1" x14ac:dyDescent="0.25">
      <c r="A71" s="194" t="s">
        <v>112</v>
      </c>
      <c r="B71" s="77">
        <v>3519.4070744739574</v>
      </c>
      <c r="C71" s="77">
        <v>2489.0995534080571</v>
      </c>
      <c r="D71" s="77">
        <v>4128.1131670000004</v>
      </c>
      <c r="E71" s="77">
        <v>1899.125178</v>
      </c>
      <c r="F71" s="145">
        <v>1764.153495</v>
      </c>
      <c r="G71" s="77">
        <v>820.36869282151713</v>
      </c>
      <c r="H71" s="77">
        <v>420.96917922633008</v>
      </c>
      <c r="I71" s="77">
        <v>1145.021399</v>
      </c>
      <c r="J71" s="77">
        <v>798.47741199999996</v>
      </c>
      <c r="K71" s="145">
        <v>299.67238400000002</v>
      </c>
      <c r="L71" s="208" t="s">
        <v>302</v>
      </c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</row>
    <row r="72" spans="1:82" s="101" customFormat="1" ht="25.5" x14ac:dyDescent="0.2">
      <c r="A72" s="78" t="s">
        <v>114</v>
      </c>
      <c r="B72" s="79">
        <v>243.08403424227612</v>
      </c>
      <c r="C72" s="79">
        <v>402.06570660850133</v>
      </c>
      <c r="D72" s="79">
        <v>477.85352799999998</v>
      </c>
      <c r="E72" s="79">
        <v>875.88651000000004</v>
      </c>
      <c r="F72" s="147">
        <v>467.96224000000001</v>
      </c>
      <c r="G72" s="79">
        <v>0.61491528813194996</v>
      </c>
      <c r="H72" s="79">
        <v>1.0100105803949999</v>
      </c>
      <c r="I72" s="79">
        <v>26.881164999999999</v>
      </c>
      <c r="J72" s="79">
        <v>17.116945999999999</v>
      </c>
      <c r="K72" s="147">
        <v>0.47594799999999998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</row>
    <row r="73" spans="1:82" x14ac:dyDescent="0.2">
      <c r="A73" s="41" t="s">
        <v>116</v>
      </c>
      <c r="B73" s="47">
        <v>12.500915116478884</v>
      </c>
      <c r="C73" s="47">
        <v>21.670826536957005</v>
      </c>
      <c r="D73" s="47">
        <v>18.034075999999999</v>
      </c>
      <c r="E73" s="47">
        <v>27.010726999999999</v>
      </c>
      <c r="F73" s="137">
        <v>15.437008000000001</v>
      </c>
      <c r="G73" s="47" t="s">
        <v>293</v>
      </c>
      <c r="H73" s="47">
        <v>0.49225726102500006</v>
      </c>
      <c r="I73" s="47">
        <v>0.16801199999999999</v>
      </c>
      <c r="J73" s="47" t="s">
        <v>293</v>
      </c>
      <c r="K73" s="137" t="s">
        <v>293</v>
      </c>
      <c r="L73" s="42" t="s">
        <v>233</v>
      </c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</row>
    <row r="74" spans="1:82" ht="13.5" thickBot="1" x14ac:dyDescent="0.25">
      <c r="A74" s="81" t="s">
        <v>118</v>
      </c>
      <c r="B74" s="82">
        <v>230.58311912579723</v>
      </c>
      <c r="C74" s="82">
        <v>380.39488007154426</v>
      </c>
      <c r="D74" s="82">
        <v>459.81945200000001</v>
      </c>
      <c r="E74" s="82">
        <v>848.87578299999996</v>
      </c>
      <c r="F74" s="149">
        <v>452.52523200000002</v>
      </c>
      <c r="G74" s="82">
        <v>0.61461521181195</v>
      </c>
      <c r="H74" s="82">
        <v>0.51775331937000002</v>
      </c>
      <c r="I74" s="82">
        <v>26.713152999999998</v>
      </c>
      <c r="J74" s="82">
        <v>17.116146000000001</v>
      </c>
      <c r="K74" s="149">
        <v>0.47594799999999998</v>
      </c>
      <c r="L74" s="83" t="s">
        <v>119</v>
      </c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</row>
    <row r="75" spans="1:82" s="236" customFormat="1" ht="25.5" x14ac:dyDescent="0.2">
      <c r="A75" s="78" t="s">
        <v>120</v>
      </c>
      <c r="B75" s="19">
        <v>596.78104138904553</v>
      </c>
      <c r="C75" s="19">
        <v>740.75367810125488</v>
      </c>
      <c r="D75" s="19">
        <v>785.227351</v>
      </c>
      <c r="E75" s="19">
        <v>970.92156199999999</v>
      </c>
      <c r="F75" s="150">
        <v>536.47863800000005</v>
      </c>
      <c r="G75" s="19">
        <v>1357.6252704733058</v>
      </c>
      <c r="H75" s="19">
        <v>1720.1347313687745</v>
      </c>
      <c r="I75" s="19">
        <v>1890.9370409999999</v>
      </c>
      <c r="J75" s="19">
        <v>481.12048600000003</v>
      </c>
      <c r="K75" s="150">
        <v>28.392472999999999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</row>
    <row r="76" spans="1:82" x14ac:dyDescent="0.2">
      <c r="A76" s="41" t="s">
        <v>122</v>
      </c>
      <c r="B76" s="47">
        <v>48.649593864800941</v>
      </c>
      <c r="C76" s="47">
        <v>123.17412932836692</v>
      </c>
      <c r="D76" s="47">
        <v>168.30259899999999</v>
      </c>
      <c r="E76" s="47">
        <v>271.61172299999998</v>
      </c>
      <c r="F76" s="137">
        <v>128.07978600000001</v>
      </c>
      <c r="G76" s="47">
        <v>2.2093440805796405</v>
      </c>
      <c r="H76" s="47">
        <v>0.89564097260999997</v>
      </c>
      <c r="I76" s="47">
        <v>1.1790929999999999</v>
      </c>
      <c r="J76" s="47">
        <v>10.688286</v>
      </c>
      <c r="K76" s="137">
        <v>0.59545700000000001</v>
      </c>
      <c r="L76" s="42" t="s">
        <v>123</v>
      </c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</row>
    <row r="77" spans="1:82" x14ac:dyDescent="0.2">
      <c r="A77" s="41" t="s">
        <v>124</v>
      </c>
      <c r="B77" s="47">
        <v>221.27565004433924</v>
      </c>
      <c r="C77" s="47">
        <v>282.5526243268169</v>
      </c>
      <c r="D77" s="47">
        <v>226.317556</v>
      </c>
      <c r="E77" s="47">
        <v>321.93835100000001</v>
      </c>
      <c r="F77" s="137">
        <v>165.339212</v>
      </c>
      <c r="G77" s="47">
        <v>3.6034732384728594</v>
      </c>
      <c r="H77" s="47">
        <v>126.73281924616504</v>
      </c>
      <c r="I77" s="47">
        <v>142.07907700000001</v>
      </c>
      <c r="J77" s="47">
        <v>120.83584399999999</v>
      </c>
      <c r="K77" s="137">
        <v>5.650226</v>
      </c>
      <c r="L77" s="42" t="s">
        <v>125</v>
      </c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</row>
    <row r="78" spans="1:82" x14ac:dyDescent="0.2">
      <c r="A78" s="41" t="s">
        <v>126</v>
      </c>
      <c r="B78" s="47">
        <v>2.0068849756921501</v>
      </c>
      <c r="C78" s="47">
        <v>13.149055148476</v>
      </c>
      <c r="D78" s="47">
        <v>21.259511</v>
      </c>
      <c r="E78" s="47">
        <v>6.5264369999999996</v>
      </c>
      <c r="F78" s="137">
        <v>1.2729189999999999</v>
      </c>
      <c r="G78" s="47" t="s">
        <v>293</v>
      </c>
      <c r="H78" s="47" t="s">
        <v>293</v>
      </c>
      <c r="I78" s="47">
        <v>119.844201</v>
      </c>
      <c r="J78" s="47">
        <v>0.43813000000000002</v>
      </c>
      <c r="K78" s="137" t="s">
        <v>293</v>
      </c>
      <c r="L78" s="42" t="s">
        <v>127</v>
      </c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</row>
    <row r="79" spans="1:82" x14ac:dyDescent="0.2">
      <c r="A79" s="41" t="s">
        <v>128</v>
      </c>
      <c r="B79" s="47">
        <v>169.34390461994948</v>
      </c>
      <c r="C79" s="47">
        <v>21.331895177970001</v>
      </c>
      <c r="D79" s="47">
        <v>56.770116000000002</v>
      </c>
      <c r="E79" s="47">
        <v>20.062391999999999</v>
      </c>
      <c r="F79" s="137">
        <v>8.4417200000000001</v>
      </c>
      <c r="G79" s="47">
        <v>26.962206849196832</v>
      </c>
      <c r="H79" s="47">
        <v>193.51229572496999</v>
      </c>
      <c r="I79" s="47">
        <v>213.623287</v>
      </c>
      <c r="J79" s="47">
        <v>0.51754199999999995</v>
      </c>
      <c r="K79" s="137">
        <v>0.68277600000000005</v>
      </c>
      <c r="L79" s="42" t="s">
        <v>129</v>
      </c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</row>
    <row r="80" spans="1:82" x14ac:dyDescent="0.2">
      <c r="A80" s="41" t="s">
        <v>130</v>
      </c>
      <c r="B80" s="47">
        <v>147.84797458863952</v>
      </c>
      <c r="C80" s="47">
        <v>285.79819179184</v>
      </c>
      <c r="D80" s="47">
        <v>297.28474</v>
      </c>
      <c r="E80" s="47">
        <v>331.03825499999999</v>
      </c>
      <c r="F80" s="137">
        <v>219.25902400000001</v>
      </c>
      <c r="G80" s="47">
        <v>1268.0402428855034</v>
      </c>
      <c r="H80" s="47">
        <v>1357.9389828648498</v>
      </c>
      <c r="I80" s="47">
        <v>1378.9810600000001</v>
      </c>
      <c r="J80" s="47">
        <v>330.48154199999999</v>
      </c>
      <c r="K80" s="137">
        <v>14.674847</v>
      </c>
      <c r="L80" s="42" t="s">
        <v>131</v>
      </c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</row>
    <row r="81" spans="1:82" x14ac:dyDescent="0.2">
      <c r="A81" s="41" t="s">
        <v>55</v>
      </c>
      <c r="B81" s="47">
        <v>7.657033295624311</v>
      </c>
      <c r="C81" s="47">
        <v>14.747782327785</v>
      </c>
      <c r="D81" s="47">
        <v>15.292828999999999</v>
      </c>
      <c r="E81" s="47">
        <v>19.744403999999999</v>
      </c>
      <c r="F81" s="137">
        <v>14.085977</v>
      </c>
      <c r="G81" s="47">
        <v>56.801901401006106</v>
      </c>
      <c r="H81" s="47">
        <v>41.035367572275</v>
      </c>
      <c r="I81" s="47">
        <v>35.230322999999999</v>
      </c>
      <c r="J81" s="47">
        <v>18.159141999999999</v>
      </c>
      <c r="K81" s="137">
        <v>6.7884669999999998</v>
      </c>
      <c r="L81" s="42" t="s">
        <v>56</v>
      </c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</row>
    <row r="82" spans="1:82" s="236" customFormat="1" x14ac:dyDescent="0.2">
      <c r="A82" s="86" t="s">
        <v>132</v>
      </c>
      <c r="B82" s="22">
        <v>1243.7601725132465</v>
      </c>
      <c r="C82" s="22">
        <v>2087.5657097176563</v>
      </c>
      <c r="D82" s="22">
        <v>2091.520591</v>
      </c>
      <c r="E82" s="22">
        <v>2656.962614</v>
      </c>
      <c r="F82" s="132">
        <v>1293.554832</v>
      </c>
      <c r="G82" s="22">
        <v>3797.3274058873712</v>
      </c>
      <c r="H82" s="22">
        <v>4036.0977556052862</v>
      </c>
      <c r="I82" s="22">
        <v>3200.1634100000001</v>
      </c>
      <c r="J82" s="22">
        <v>921.29840200000001</v>
      </c>
      <c r="K82" s="132">
        <v>28.729354000000001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</row>
    <row r="83" spans="1:82" x14ac:dyDescent="0.2">
      <c r="A83" s="41" t="s">
        <v>134</v>
      </c>
      <c r="B83" s="47" t="s">
        <v>293</v>
      </c>
      <c r="C83" s="47">
        <v>0.10469731251200001</v>
      </c>
      <c r="D83" s="47">
        <v>8.6347999999999994E-2</v>
      </c>
      <c r="E83" s="47" t="s">
        <v>293</v>
      </c>
      <c r="F83" s="137">
        <v>0.136683</v>
      </c>
      <c r="G83" s="47" t="s">
        <v>293</v>
      </c>
      <c r="H83" s="47" t="s">
        <v>293</v>
      </c>
      <c r="I83" s="47" t="s">
        <v>293</v>
      </c>
      <c r="J83" s="47">
        <v>0.15945500000000001</v>
      </c>
      <c r="K83" s="137" t="s">
        <v>293</v>
      </c>
      <c r="L83" s="42" t="s">
        <v>135</v>
      </c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</row>
    <row r="84" spans="1:82" x14ac:dyDescent="0.2">
      <c r="A84" s="41" t="s">
        <v>136</v>
      </c>
      <c r="B84" s="39">
        <v>0.91029658493829002</v>
      </c>
      <c r="C84" s="39">
        <v>2.033260255169</v>
      </c>
      <c r="D84" s="39">
        <v>4.7958590000000001</v>
      </c>
      <c r="E84" s="39">
        <v>2.8144809999999998</v>
      </c>
      <c r="F84" s="136">
        <v>2.9938069999999999</v>
      </c>
      <c r="G84" s="39">
        <v>7.2529017746010005E-2</v>
      </c>
      <c r="H84" s="39">
        <v>0.58859341096499995</v>
      </c>
      <c r="I84" s="39">
        <v>2.8573849999999998</v>
      </c>
      <c r="J84" s="39">
        <v>0.24036399999999999</v>
      </c>
      <c r="K84" s="136">
        <v>0.14197100000000001</v>
      </c>
      <c r="L84" s="42" t="s">
        <v>137</v>
      </c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</row>
    <row r="85" spans="1:82" x14ac:dyDescent="0.2">
      <c r="A85" s="41" t="s">
        <v>138</v>
      </c>
      <c r="B85" s="39">
        <v>573.73420360908494</v>
      </c>
      <c r="C85" s="39">
        <v>874.42099548485419</v>
      </c>
      <c r="D85" s="39">
        <v>1029.6145260000001</v>
      </c>
      <c r="E85" s="39">
        <v>1366.4017140000001</v>
      </c>
      <c r="F85" s="136">
        <v>708.48922600000003</v>
      </c>
      <c r="G85" s="39">
        <v>2241.1454739766059</v>
      </c>
      <c r="H85" s="39">
        <v>2898.9498961713898</v>
      </c>
      <c r="I85" s="39">
        <v>1718.840475</v>
      </c>
      <c r="J85" s="39">
        <v>860.89701300000002</v>
      </c>
      <c r="K85" s="136">
        <v>12.292761</v>
      </c>
      <c r="L85" s="42" t="s">
        <v>139</v>
      </c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</row>
    <row r="86" spans="1:82" x14ac:dyDescent="0.2">
      <c r="A86" s="41" t="s">
        <v>140</v>
      </c>
      <c r="B86" s="39">
        <v>6.8982435036407708</v>
      </c>
      <c r="C86" s="39">
        <v>0.355196638043</v>
      </c>
      <c r="D86" s="39">
        <v>0.34523100000000001</v>
      </c>
      <c r="E86" s="39">
        <v>0.50939000000000001</v>
      </c>
      <c r="F86" s="136" t="s">
        <v>293</v>
      </c>
      <c r="G86" s="39">
        <v>3.7236715469259001</v>
      </c>
      <c r="H86" s="39">
        <v>2.0745468796949997</v>
      </c>
      <c r="I86" s="39">
        <v>2.3084250000000002</v>
      </c>
      <c r="J86" s="39">
        <v>2.7021109999999999</v>
      </c>
      <c r="K86" s="136">
        <v>0.478489</v>
      </c>
      <c r="L86" s="42" t="s">
        <v>141</v>
      </c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4"/>
      <c r="BT86" s="234"/>
      <c r="BU86" s="234"/>
      <c r="BV86" s="234"/>
      <c r="BW86" s="234"/>
      <c r="BX86" s="234"/>
      <c r="BY86" s="234"/>
      <c r="BZ86" s="234"/>
      <c r="CA86" s="234"/>
      <c r="CB86" s="234"/>
      <c r="CC86" s="234"/>
      <c r="CD86" s="234"/>
    </row>
    <row r="87" spans="1:82" x14ac:dyDescent="0.2">
      <c r="A87" s="41" t="s">
        <v>142</v>
      </c>
      <c r="B87" s="39">
        <v>444.31418543076217</v>
      </c>
      <c r="C87" s="39">
        <v>651.2177477104392</v>
      </c>
      <c r="D87" s="39">
        <v>624.74818600000003</v>
      </c>
      <c r="E87" s="39">
        <v>804.53371700000002</v>
      </c>
      <c r="F87" s="136">
        <v>373.28249599999998</v>
      </c>
      <c r="G87" s="39">
        <v>945.61862608795968</v>
      </c>
      <c r="H87" s="39">
        <v>804.06873750225236</v>
      </c>
      <c r="I87" s="39">
        <v>543.60169399999995</v>
      </c>
      <c r="J87" s="39">
        <v>7.7438929999999999</v>
      </c>
      <c r="K87" s="136">
        <v>3.5647679999999999</v>
      </c>
      <c r="L87" s="42" t="s">
        <v>143</v>
      </c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</row>
    <row r="88" spans="1:82" x14ac:dyDescent="0.2">
      <c r="A88" s="41" t="s">
        <v>144</v>
      </c>
      <c r="B88" s="39">
        <v>0.63576364010498998</v>
      </c>
      <c r="C88" s="39">
        <v>0.54817674735200006</v>
      </c>
      <c r="D88" s="39">
        <v>0.39830100000000002</v>
      </c>
      <c r="E88" s="39">
        <v>0.812164</v>
      </c>
      <c r="F88" s="136">
        <v>0.218329</v>
      </c>
      <c r="G88" s="39" t="s">
        <v>293</v>
      </c>
      <c r="H88" s="39" t="s">
        <v>293</v>
      </c>
      <c r="I88" s="39" t="s">
        <v>293</v>
      </c>
      <c r="J88" s="39" t="s">
        <v>293</v>
      </c>
      <c r="K88" s="136" t="s">
        <v>293</v>
      </c>
      <c r="L88" s="42" t="s">
        <v>209</v>
      </c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</row>
    <row r="89" spans="1:82" x14ac:dyDescent="0.2">
      <c r="A89" s="41" t="s">
        <v>146</v>
      </c>
      <c r="B89" s="39">
        <v>74.883204487681539</v>
      </c>
      <c r="C89" s="39">
        <v>208.77761510901107</v>
      </c>
      <c r="D89" s="39">
        <v>258.45266900000001</v>
      </c>
      <c r="E89" s="39">
        <v>313.23816299999999</v>
      </c>
      <c r="F89" s="136">
        <v>128.45216199999999</v>
      </c>
      <c r="G89" s="39">
        <v>557.98869589076037</v>
      </c>
      <c r="H89" s="39">
        <v>311.33020599937504</v>
      </c>
      <c r="I89" s="39">
        <v>892.61107100000004</v>
      </c>
      <c r="J89" s="39">
        <v>41.669646999999998</v>
      </c>
      <c r="K89" s="136">
        <v>10.728246</v>
      </c>
      <c r="L89" s="42" t="s">
        <v>147</v>
      </c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  <c r="BT89" s="234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</row>
    <row r="90" spans="1:82" x14ac:dyDescent="0.2">
      <c r="A90" s="41" t="s">
        <v>148</v>
      </c>
      <c r="B90" s="39">
        <v>130.42847787037638</v>
      </c>
      <c r="C90" s="39">
        <v>95.161790784619015</v>
      </c>
      <c r="D90" s="39">
        <v>132.92460600000001</v>
      </c>
      <c r="E90" s="39">
        <v>132.203551</v>
      </c>
      <c r="F90" s="136">
        <v>69.763364999999993</v>
      </c>
      <c r="G90" s="39">
        <v>1.9910166318165601</v>
      </c>
      <c r="H90" s="39">
        <v>1.3184604317099999</v>
      </c>
      <c r="I90" s="39">
        <v>2.3489390000000001</v>
      </c>
      <c r="J90" s="39">
        <v>1.7034819999999999</v>
      </c>
      <c r="K90" s="136">
        <v>0.98752200000000001</v>
      </c>
      <c r="L90" s="42" t="s">
        <v>149</v>
      </c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  <c r="BT90" s="234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</row>
    <row r="91" spans="1:82" x14ac:dyDescent="0.2">
      <c r="A91" s="41" t="s">
        <v>150</v>
      </c>
      <c r="B91" s="39">
        <v>0.61217698325231995</v>
      </c>
      <c r="C91" s="39">
        <v>1.6060539586130003</v>
      </c>
      <c r="D91" s="39">
        <v>3.182299</v>
      </c>
      <c r="E91" s="39">
        <v>3.863</v>
      </c>
      <c r="F91" s="136">
        <v>0.49181999999999998</v>
      </c>
      <c r="G91" s="39">
        <v>3.8517142560667192</v>
      </c>
      <c r="H91" s="39">
        <v>4.71815835609</v>
      </c>
      <c r="I91" s="39">
        <v>4.3902679999999998</v>
      </c>
      <c r="J91" s="39">
        <v>1.108808</v>
      </c>
      <c r="K91" s="136">
        <v>0.431452</v>
      </c>
      <c r="L91" s="42" t="s">
        <v>151</v>
      </c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  <c r="BT91" s="234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</row>
    <row r="92" spans="1:82" s="237" customFormat="1" ht="13.5" thickBot="1" x14ac:dyDescent="0.25">
      <c r="A92" s="41" t="s">
        <v>55</v>
      </c>
      <c r="B92" s="88">
        <v>11.330101565679929</v>
      </c>
      <c r="C92" s="88">
        <v>253.34017571704408</v>
      </c>
      <c r="D92" s="88">
        <v>36.972566</v>
      </c>
      <c r="E92" s="39">
        <v>32.543142000000003</v>
      </c>
      <c r="F92" s="136">
        <v>9.6873579999999997</v>
      </c>
      <c r="G92" s="39">
        <v>42.935678479489908</v>
      </c>
      <c r="H92" s="39">
        <v>13.046695893704999</v>
      </c>
      <c r="I92" s="39">
        <v>33.205153000000003</v>
      </c>
      <c r="J92" s="39">
        <v>5.0736290000000004</v>
      </c>
      <c r="K92" s="136">
        <v>0.104045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</row>
    <row r="93" spans="1:82" ht="13.5" thickBot="1" x14ac:dyDescent="0.25">
      <c r="A93" s="194" t="s">
        <v>152</v>
      </c>
      <c r="B93" s="15">
        <v>145.61189986026056</v>
      </c>
      <c r="C93" s="15">
        <v>194.95043896144699</v>
      </c>
      <c r="D93" s="15">
        <v>218.54994400000001</v>
      </c>
      <c r="E93" s="15">
        <v>271.37733100000003</v>
      </c>
      <c r="F93" s="130">
        <v>145.56476699999999</v>
      </c>
      <c r="G93" s="15">
        <v>121.15842658998405</v>
      </c>
      <c r="H93" s="15">
        <v>233.57264704249135</v>
      </c>
      <c r="I93" s="15">
        <v>159.446619</v>
      </c>
      <c r="J93" s="15">
        <v>113.99560700000001</v>
      </c>
      <c r="K93" s="130">
        <v>49.728282999999998</v>
      </c>
      <c r="L93" s="208" t="s">
        <v>153</v>
      </c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  <c r="CA93" s="234"/>
      <c r="CB93" s="234"/>
      <c r="CC93" s="234"/>
      <c r="CD93" s="234"/>
    </row>
    <row r="94" spans="1:82" s="101" customFormat="1" ht="20.25" customHeight="1" thickBot="1" x14ac:dyDescent="0.25">
      <c r="A94" s="211" t="s">
        <v>154</v>
      </c>
      <c r="B94" s="30">
        <v>60.246397743995018</v>
      </c>
      <c r="C94" s="30">
        <v>86.437451504702992</v>
      </c>
      <c r="D94" s="30">
        <v>111.636359</v>
      </c>
      <c r="E94" s="30">
        <v>132.56690699999999</v>
      </c>
      <c r="F94" s="64">
        <v>56.516866999999998</v>
      </c>
      <c r="G94" s="30">
        <v>1.6697658106983899</v>
      </c>
      <c r="H94" s="30">
        <v>111.28714663129499</v>
      </c>
      <c r="I94" s="30">
        <v>51.935512000000003</v>
      </c>
      <c r="J94" s="30">
        <v>0.246147</v>
      </c>
      <c r="K94" s="64" t="s">
        <v>293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</row>
    <row r="95" spans="1:82" s="101" customFormat="1" ht="20.25" customHeight="1" thickBot="1" x14ac:dyDescent="0.25">
      <c r="A95" s="219" t="s">
        <v>81</v>
      </c>
      <c r="B95" s="30">
        <v>85.365502116265546</v>
      </c>
      <c r="C95" s="30">
        <v>108.51298745674401</v>
      </c>
      <c r="D95" s="30">
        <v>106.913585</v>
      </c>
      <c r="E95" s="30">
        <v>138.81042400000001</v>
      </c>
      <c r="F95" s="64">
        <v>89.047899999999998</v>
      </c>
      <c r="G95" s="30">
        <v>119.48866077928565</v>
      </c>
      <c r="H95" s="30">
        <v>122.2855004111964</v>
      </c>
      <c r="I95" s="30">
        <v>107.511107</v>
      </c>
      <c r="J95" s="57">
        <v>113.74946</v>
      </c>
      <c r="K95" s="139">
        <v>49.688048000000002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</row>
    <row r="96" spans="1:82" s="101" customFormat="1" ht="15.75" x14ac:dyDescent="0.2">
      <c r="A96" s="220" t="s">
        <v>277</v>
      </c>
      <c r="B96" s="19">
        <v>43.374005402271109</v>
      </c>
      <c r="C96" s="19">
        <v>48.006276679517001</v>
      </c>
      <c r="D96" s="19">
        <v>50.403032000000003</v>
      </c>
      <c r="E96" s="19">
        <v>24.153175000000001</v>
      </c>
      <c r="F96" s="150">
        <v>28.11627</v>
      </c>
      <c r="G96" s="19">
        <v>89.173684247459121</v>
      </c>
      <c r="H96" s="19">
        <v>69.771834692294988</v>
      </c>
      <c r="I96" s="19">
        <v>84.143325000000004</v>
      </c>
      <c r="J96" s="19">
        <v>94.150998000000001</v>
      </c>
      <c r="K96" s="150">
        <v>44.115158000000001</v>
      </c>
      <c r="L96" s="217" t="s">
        <v>281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</row>
    <row r="97" spans="1:82" s="252" customFormat="1" ht="12.75" customHeight="1" x14ac:dyDescent="0.2">
      <c r="A97" s="41" t="s">
        <v>156</v>
      </c>
      <c r="B97" s="47" t="s">
        <v>293</v>
      </c>
      <c r="C97" s="47">
        <v>0.11745079074300001</v>
      </c>
      <c r="D97" s="47" t="s">
        <v>293</v>
      </c>
      <c r="E97" s="47" t="s">
        <v>293</v>
      </c>
      <c r="F97" s="137" t="s">
        <v>293</v>
      </c>
      <c r="G97" s="47">
        <v>0.30025332242132996</v>
      </c>
      <c r="H97" s="47">
        <v>0.15267417003</v>
      </c>
      <c r="I97" s="47">
        <v>0.13389100000000001</v>
      </c>
      <c r="J97" s="47" t="s">
        <v>293</v>
      </c>
      <c r="K97" s="137" t="s">
        <v>293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</row>
    <row r="98" spans="1:82" x14ac:dyDescent="0.2">
      <c r="A98" s="41" t="s">
        <v>244</v>
      </c>
      <c r="B98" s="39">
        <v>7.5402522606530384</v>
      </c>
      <c r="C98" s="39">
        <v>0.75159822842000001</v>
      </c>
      <c r="D98" s="39">
        <v>5.2386939999999997</v>
      </c>
      <c r="E98" s="39">
        <v>0.144345</v>
      </c>
      <c r="F98" s="136">
        <v>7.7951090000000001</v>
      </c>
      <c r="G98" s="39">
        <v>18.441870716922246</v>
      </c>
      <c r="H98" s="39">
        <v>12.652630477634998</v>
      </c>
      <c r="I98" s="39">
        <v>26.205808999999999</v>
      </c>
      <c r="J98" s="39">
        <v>26.231186000000001</v>
      </c>
      <c r="K98" s="136">
        <v>10.403860999999999</v>
      </c>
      <c r="L98" s="42" t="s">
        <v>246</v>
      </c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</row>
    <row r="99" spans="1:82" x14ac:dyDescent="0.2">
      <c r="A99" s="41" t="s">
        <v>245</v>
      </c>
      <c r="B99" s="39">
        <v>35.793095125148007</v>
      </c>
      <c r="C99" s="39">
        <v>47.121435666435005</v>
      </c>
      <c r="D99" s="39">
        <v>45.164338000000001</v>
      </c>
      <c r="E99" s="39">
        <v>23.985161999999999</v>
      </c>
      <c r="F99" s="136">
        <v>20.305951</v>
      </c>
      <c r="G99" s="39">
        <v>70.393963773524533</v>
      </c>
      <c r="H99" s="39">
        <v>56.965527209579989</v>
      </c>
      <c r="I99" s="39">
        <v>57.762081000000002</v>
      </c>
      <c r="J99" s="39">
        <v>67.853228000000001</v>
      </c>
      <c r="K99" s="136">
        <v>33.711196999999999</v>
      </c>
      <c r="L99" s="42" t="s">
        <v>247</v>
      </c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  <c r="BT99" s="234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</row>
    <row r="100" spans="1:82" x14ac:dyDescent="0.2">
      <c r="A100" s="41" t="s">
        <v>55</v>
      </c>
      <c r="B100" s="39" t="s">
        <v>293</v>
      </c>
      <c r="C100" s="39" t="s">
        <v>293</v>
      </c>
      <c r="D100" s="39" t="s">
        <v>293</v>
      </c>
      <c r="E100" s="39" t="s">
        <v>293</v>
      </c>
      <c r="F100" s="136" t="s">
        <v>293</v>
      </c>
      <c r="G100" s="39" t="s">
        <v>293</v>
      </c>
      <c r="H100" s="39" t="s">
        <v>293</v>
      </c>
      <c r="I100" s="39" t="s">
        <v>293</v>
      </c>
      <c r="J100" s="39" t="s">
        <v>293</v>
      </c>
      <c r="K100" s="136" t="s">
        <v>293</v>
      </c>
      <c r="L100" s="42" t="s">
        <v>56</v>
      </c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34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</row>
    <row r="101" spans="1:82" ht="25.5" x14ac:dyDescent="0.2">
      <c r="A101" s="94" t="s">
        <v>164</v>
      </c>
      <c r="B101" s="67">
        <v>0.23549998662303001</v>
      </c>
      <c r="C101" s="67">
        <v>6.6935000729999999E-2</v>
      </c>
      <c r="D101" s="67" t="s">
        <v>293</v>
      </c>
      <c r="E101" s="67" t="s">
        <v>293</v>
      </c>
      <c r="F101" s="141">
        <v>2.6091859999999998</v>
      </c>
      <c r="G101" s="67">
        <v>2.3058005271042599</v>
      </c>
      <c r="H101" s="67">
        <v>2.3555191486050004</v>
      </c>
      <c r="I101" s="67">
        <v>0.87171299999999996</v>
      </c>
      <c r="J101" s="67">
        <v>0.56668600000000002</v>
      </c>
      <c r="K101" s="141" t="s">
        <v>293</v>
      </c>
      <c r="L101" s="221" t="s">
        <v>165</v>
      </c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</row>
    <row r="102" spans="1:82" ht="25.5" x14ac:dyDescent="0.2">
      <c r="A102" s="94" t="s">
        <v>166</v>
      </c>
      <c r="B102" s="67">
        <v>0.5785644952268999</v>
      </c>
      <c r="C102" s="67">
        <v>0.42348064912400002</v>
      </c>
      <c r="D102" s="67">
        <v>0.56817499999999999</v>
      </c>
      <c r="E102" s="67">
        <v>1.9835320000000001</v>
      </c>
      <c r="F102" s="141">
        <v>6.2179690000000001</v>
      </c>
      <c r="G102" s="67">
        <v>4.4112659489586594</v>
      </c>
      <c r="H102" s="67">
        <v>31.9202699460864</v>
      </c>
      <c r="I102" s="67">
        <v>1.7194339999999999</v>
      </c>
      <c r="J102" s="67">
        <v>0.45633000000000001</v>
      </c>
      <c r="K102" s="141">
        <v>0.54558099999999998</v>
      </c>
      <c r="L102" s="221" t="s">
        <v>167</v>
      </c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</row>
    <row r="103" spans="1:82" ht="13.5" thickBot="1" x14ac:dyDescent="0.25">
      <c r="A103" s="52" t="s">
        <v>329</v>
      </c>
      <c r="B103" s="53">
        <v>41.177432232144497</v>
      </c>
      <c r="C103" s="53">
        <v>60.016295127373006</v>
      </c>
      <c r="D103" s="53">
        <v>55.901116000000002</v>
      </c>
      <c r="E103" s="53">
        <v>112.646263</v>
      </c>
      <c r="F103" s="152">
        <v>52.104475000000001</v>
      </c>
      <c r="G103" s="53">
        <v>23.597910055763609</v>
      </c>
      <c r="H103" s="53">
        <v>18.237876624210003</v>
      </c>
      <c r="I103" s="53">
        <v>20.776634999999999</v>
      </c>
      <c r="J103" s="53">
        <v>18.575445999999999</v>
      </c>
      <c r="K103" s="152">
        <v>5.0002469999999999</v>
      </c>
      <c r="L103" s="55" t="s">
        <v>328</v>
      </c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  <c r="BT103" s="234"/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</row>
    <row r="104" spans="1:82" s="190" customFormat="1" ht="12" x14ac:dyDescent="0.2">
      <c r="A104" s="186" t="s">
        <v>170</v>
      </c>
      <c r="B104" s="223"/>
      <c r="C104" s="223"/>
      <c r="D104" s="223"/>
      <c r="E104" s="223"/>
      <c r="F104" s="223"/>
      <c r="G104" s="224"/>
      <c r="H104" s="224"/>
      <c r="I104" s="224"/>
      <c r="J104" s="224"/>
      <c r="K104" s="224"/>
      <c r="L104" s="225" t="s">
        <v>222</v>
      </c>
      <c r="M104" s="189"/>
    </row>
    <row r="105" spans="1:82" s="190" customFormat="1" ht="12" x14ac:dyDescent="0.2">
      <c r="A105" s="191" t="s">
        <v>213</v>
      </c>
      <c r="B105" s="187"/>
      <c r="C105" s="187"/>
      <c r="D105" s="187"/>
      <c r="E105" s="187"/>
      <c r="F105" s="187"/>
      <c r="G105" s="188"/>
      <c r="H105" s="188"/>
      <c r="I105" s="188"/>
      <c r="J105" s="188"/>
      <c r="K105" s="188"/>
      <c r="L105" s="225" t="s">
        <v>237</v>
      </c>
      <c r="M105" s="189"/>
    </row>
    <row r="106" spans="1:82" s="190" customFormat="1" ht="12" x14ac:dyDescent="0.2">
      <c r="A106" s="191" t="s">
        <v>188</v>
      </c>
      <c r="B106" s="187"/>
      <c r="C106" s="187"/>
      <c r="D106" s="187"/>
      <c r="E106" s="187"/>
      <c r="F106" s="187"/>
      <c r="G106" s="188"/>
      <c r="H106" s="188"/>
      <c r="I106" s="188"/>
      <c r="J106" s="188"/>
      <c r="K106" s="188"/>
      <c r="L106" s="225" t="s">
        <v>223</v>
      </c>
      <c r="M106" s="189"/>
    </row>
    <row r="107" spans="1:82" s="190" customFormat="1" ht="12" x14ac:dyDescent="0.2">
      <c r="A107" s="191" t="s">
        <v>337</v>
      </c>
      <c r="G107" s="189"/>
      <c r="H107" s="189"/>
      <c r="I107" s="189"/>
      <c r="J107" s="189"/>
      <c r="K107" s="189"/>
      <c r="L107" s="225" t="s">
        <v>313</v>
      </c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</row>
    <row r="108" spans="1:82" s="190" customFormat="1" ht="12" x14ac:dyDescent="0.2">
      <c r="A108" s="191"/>
      <c r="B108" s="227"/>
      <c r="C108" s="227"/>
      <c r="D108" s="227"/>
      <c r="E108" s="227"/>
      <c r="F108" s="227"/>
      <c r="G108" s="224"/>
      <c r="H108" s="224"/>
      <c r="I108" s="224"/>
      <c r="J108" s="224"/>
      <c r="K108" s="224"/>
      <c r="L108" s="230" t="s">
        <v>249</v>
      </c>
      <c r="M108" s="189"/>
    </row>
    <row r="109" spans="1:82" x14ac:dyDescent="0.2">
      <c r="A109" s="116" t="s">
        <v>248</v>
      </c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</row>
    <row r="110" spans="1:82" x14ac:dyDescent="0.2"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</row>
    <row r="111" spans="1:82" ht="29.25" customHeight="1" x14ac:dyDescent="0.2"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</row>
    <row r="112" spans="1:82" x14ac:dyDescent="0.2"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</row>
    <row r="113" spans="1:13" s="101" customFormat="1" x14ac:dyDescent="0.2">
      <c r="A113" s="102"/>
      <c r="B113" s="114"/>
      <c r="C113" s="114"/>
      <c r="D113" s="114"/>
      <c r="E113" s="114"/>
      <c r="F113" s="114"/>
      <c r="G113" s="115"/>
      <c r="H113" s="115"/>
      <c r="I113" s="115"/>
      <c r="J113" s="115"/>
      <c r="K113" s="115"/>
      <c r="L113" s="247"/>
      <c r="M113" s="100"/>
    </row>
    <row r="114" spans="1:13" x14ac:dyDescent="0.2"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</row>
    <row r="115" spans="1:13" x14ac:dyDescent="0.2"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</row>
    <row r="116" spans="1:13" x14ac:dyDescent="0.2"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</row>
    <row r="117" spans="1:13" x14ac:dyDescent="0.2"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</row>
    <row r="118" spans="1:13" x14ac:dyDescent="0.2"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</row>
    <row r="119" spans="1:13" x14ac:dyDescent="0.2"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</row>
    <row r="120" spans="1:13" x14ac:dyDescent="0.2"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3" x14ac:dyDescent="0.2"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  <row r="122" spans="1:13" x14ac:dyDescent="0.2"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</row>
    <row r="123" spans="1:13" x14ac:dyDescent="0.2"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</row>
  </sheetData>
  <mergeCells count="3">
    <mergeCell ref="A3:L3"/>
    <mergeCell ref="B4:F4"/>
    <mergeCell ref="G4:K4"/>
  </mergeCells>
  <conditionalFormatting sqref="B6:K103">
    <cfRule type="cellIs" dxfId="0" priority="1" operator="lessThan">
      <formula>0.05</formula>
    </cfRule>
  </conditionalFormatting>
  <printOptions horizontalCentered="1" verticalCentered="1"/>
  <pageMargins left="0.19685039370078741" right="0.19685039370078741" top="0" bottom="0" header="0.11811023622047245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D142"/>
  <sheetViews>
    <sheetView topLeftCell="A43" workbookViewId="0">
      <selection activeCell="F71" sqref="F71"/>
    </sheetView>
  </sheetViews>
  <sheetFormatPr defaultColWidth="9.140625" defaultRowHeight="12.75" x14ac:dyDescent="0.2"/>
  <cols>
    <col min="1" max="1" width="32.42578125" style="104" customWidth="1"/>
    <col min="2" max="11" width="9.140625" style="5"/>
    <col min="12" max="12" width="31.42578125" style="105" customWidth="1"/>
    <col min="13" max="23" width="9.140625" style="4"/>
    <col min="24" max="16384" width="9.140625" style="5"/>
  </cols>
  <sheetData>
    <row r="1" spans="1:23" ht="15.75" x14ac:dyDescent="0.25">
      <c r="A1" s="1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23" ht="15.75" x14ac:dyDescent="0.25">
      <c r="A2" s="179" t="s">
        <v>207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23" ht="15.75" x14ac:dyDescent="0.25">
      <c r="A3" s="401" t="s">
        <v>204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.5" thickBot="1" x14ac:dyDescent="0.3">
      <c r="A4" s="8" t="s">
        <v>0</v>
      </c>
      <c r="B4" s="402" t="s">
        <v>1</v>
      </c>
      <c r="C4" s="402"/>
      <c r="D4" s="402"/>
      <c r="E4" s="402"/>
      <c r="F4" s="402"/>
      <c r="G4" s="402" t="s">
        <v>2</v>
      </c>
      <c r="H4" s="402"/>
      <c r="I4" s="402"/>
      <c r="J4" s="402"/>
      <c r="K4" s="402"/>
      <c r="L4" s="9" t="s">
        <v>3</v>
      </c>
    </row>
    <row r="5" spans="1:23" s="13" customFormat="1" ht="13.5" thickBot="1" x14ac:dyDescent="0.25">
      <c r="A5" s="10"/>
      <c r="B5" s="119">
        <v>2007</v>
      </c>
      <c r="C5" s="119">
        <v>2008</v>
      </c>
      <c r="D5" s="119">
        <v>2009</v>
      </c>
      <c r="E5" s="119">
        <v>2010</v>
      </c>
      <c r="F5" s="157">
        <v>2011</v>
      </c>
      <c r="G5" s="119">
        <v>2007</v>
      </c>
      <c r="H5" s="119">
        <v>2008</v>
      </c>
      <c r="I5" s="119">
        <v>2009</v>
      </c>
      <c r="J5" s="119">
        <v>2010</v>
      </c>
      <c r="K5" s="157">
        <v>2011</v>
      </c>
      <c r="L5" s="11" t="s">
        <v>4</v>
      </c>
      <c r="M5" s="12"/>
      <c r="N5" s="119">
        <f>B5</f>
        <v>2007</v>
      </c>
      <c r="O5" s="119">
        <f t="shared" ref="O5:W5" si="0">C5</f>
        <v>2008</v>
      </c>
      <c r="P5" s="119">
        <f t="shared" si="0"/>
        <v>2009</v>
      </c>
      <c r="Q5" s="119">
        <f t="shared" si="0"/>
        <v>2010</v>
      </c>
      <c r="R5" s="119">
        <f t="shared" si="0"/>
        <v>2011</v>
      </c>
      <c r="S5" s="119">
        <f t="shared" si="0"/>
        <v>2007</v>
      </c>
      <c r="T5" s="119">
        <f t="shared" si="0"/>
        <v>2008</v>
      </c>
      <c r="U5" s="119">
        <f t="shared" si="0"/>
        <v>2009</v>
      </c>
      <c r="V5" s="119">
        <f t="shared" si="0"/>
        <v>2010</v>
      </c>
      <c r="W5" s="119">
        <f t="shared" si="0"/>
        <v>2011</v>
      </c>
    </row>
    <row r="6" spans="1:23" s="13" customFormat="1" ht="19.5" thickBot="1" x14ac:dyDescent="0.35">
      <c r="A6" s="14" t="s">
        <v>5</v>
      </c>
      <c r="B6" s="180" t="e">
        <f>SUM(bahrain!#REF!,egypt!#REF!,jordan!#REF!,kuwait!#REF!,lebanon!#REF!,oman!#REF!,palestine!#REF!,qatar!#REF!,'saudi arabia'!#REF!,sudan!#REF!,syria!#REF!,UAE!#REF!,yemen!#REF!)</f>
        <v>#REF!</v>
      </c>
      <c r="C6" s="180" t="e">
        <f>SUM(bahrain!#REF!,egypt!#REF!,jordan!#REF!,kuwait!#REF!,lebanon!#REF!,oman!#REF!,palestine!#REF!,qatar!#REF!,'saudi arabia'!#REF!,sudan!#REF!,syria!#REF!,UAE!#REF!,yemen!#REF!)</f>
        <v>#REF!</v>
      </c>
      <c r="D6" s="180">
        <f>SUM(bahrain!B6,egypt!B6,jordan!B6,kuwait!B6,lebanon!B6,oman!B6,palestine!B6,qatar!B6,'saudi arabia'!B6,sudan!B6,syria!B6,UAE!B6,yemen!B6)</f>
        <v>526058.13959969417</v>
      </c>
      <c r="E6" s="180">
        <f>SUM(bahrain!C6,egypt!C6,jordan!C6,kuwait!C6,lebanon!C6,oman!C6,palestine!C6,qatar!C6,'saudi arabia'!C6,sudan!C6,syria!C6,UAE!C6,yemen!C6)</f>
        <v>574725.74150779867</v>
      </c>
      <c r="F6" s="130">
        <f>SUM(bahrain!D6,egypt!D6,jordan!D6,kuwait!D6,lebanon!D6,oman!D6,palestine!D6,qatar!D6,'saudi arabia'!D6,sudan!D6,syria!D6,UAE!D6,yemen!D6)</f>
        <v>602339.93009328062</v>
      </c>
      <c r="G6" s="15" t="e">
        <f>SUM(bahrain!#REF!,egypt!#REF!,jordan!#REF!,kuwait!#REF!,lebanon!#REF!,oman!#REF!,palestine!#REF!,qatar!#REF!,'saudi arabia'!#REF!,sudan!#REF!,syria!#REF!,UAE!#REF!,yemen!#REF!)</f>
        <v>#REF!</v>
      </c>
      <c r="H6" s="15" t="e">
        <f>SUM(bahrain!#REF!,egypt!#REF!,jordan!#REF!,kuwait!#REF!,lebanon!#REF!,oman!#REF!,palestine!#REF!,qatar!#REF!,'saudi arabia'!#REF!,sudan!#REF!,syria!#REF!,UAE!#REF!,yemen!#REF!)</f>
        <v>#REF!</v>
      </c>
      <c r="I6" s="15">
        <f>SUM(bahrain!G6,egypt!G6,jordan!G6,kuwait!G6,lebanon!G6,oman!G6,palestine!G6,qatar!G6,'saudi arabia'!G6,sudan!G6,syria!G6,UAE!G6,yemen!G6)</f>
        <v>915613.3377382335</v>
      </c>
      <c r="J6" s="15">
        <f>SUM(bahrain!H6,egypt!H6,jordan!H6,kuwait!H6,lebanon!H6,oman!H6,palestine!H6,qatar!H6,'saudi arabia'!H6,sudan!H6,syria!H6,UAE!H6,yemen!H6)</f>
        <v>990061.03509491321</v>
      </c>
      <c r="K6" s="130">
        <f>SUM(bahrain!J6,egypt!I6,jordan!I6,kuwait!I6,lebanon!I6,oman!I6,palestine!I6,qatar!I6,'saudi arabia'!I6,sudan!I6,syria!I6,UAE!I6,yemen!I6)</f>
        <v>988602.62592301262</v>
      </c>
      <c r="L6" s="16" t="s">
        <v>6</v>
      </c>
      <c r="M6" s="12"/>
      <c r="N6" s="168" t="e">
        <f>IF(B6&lt;0.05,"x",".")</f>
        <v>#REF!</v>
      </c>
      <c r="O6" s="168" t="e">
        <f t="shared" ref="O6:W21" si="1">IF(C6&lt;0.05,"x",".")</f>
        <v>#REF!</v>
      </c>
      <c r="P6" s="168" t="str">
        <f t="shared" si="1"/>
        <v>.</v>
      </c>
      <c r="Q6" s="168" t="str">
        <f t="shared" si="1"/>
        <v>.</v>
      </c>
      <c r="R6" s="168" t="str">
        <f t="shared" si="1"/>
        <v>.</v>
      </c>
      <c r="S6" s="168" t="e">
        <f t="shared" si="1"/>
        <v>#REF!</v>
      </c>
      <c r="T6" s="168" t="e">
        <f t="shared" si="1"/>
        <v>#REF!</v>
      </c>
      <c r="U6" s="168" t="str">
        <f t="shared" si="1"/>
        <v>.</v>
      </c>
      <c r="V6" s="168" t="str">
        <f t="shared" si="1"/>
        <v>.</v>
      </c>
      <c r="W6" s="168" t="str">
        <f t="shared" si="1"/>
        <v>.</v>
      </c>
    </row>
    <row r="7" spans="1:23" x14ac:dyDescent="0.2">
      <c r="A7" s="17" t="s">
        <v>7</v>
      </c>
      <c r="B7" s="18" t="e">
        <f>SUM(bahrain!#REF!,egypt!#REF!,jordan!#REF!,kuwait!#REF!,lebanon!#REF!,oman!#REF!,palestine!#REF!,qatar!#REF!,'saudi arabia'!#REF!,sudan!#REF!,syria!#REF!,UAE!#REF!,yemen!#REF!)</f>
        <v>#REF!</v>
      </c>
      <c r="C7" s="18" t="e">
        <f>SUM(bahrain!#REF!,egypt!#REF!,jordan!#REF!,kuwait!#REF!,lebanon!#REF!,oman!#REF!,palestine!#REF!,qatar!#REF!,'saudi arabia'!#REF!,sudan!#REF!,syria!#REF!,UAE!#REF!,yemen!#REF!)</f>
        <v>#REF!</v>
      </c>
      <c r="D7" s="18">
        <f>SUM(bahrain!B7,egypt!B7,jordan!B7,kuwait!B7,lebanon!B7,oman!B7,palestine!B7,qatar!B7,'saudi arabia'!B7,sudan!B7,syria!B7,UAE!B7,yemen!B7)</f>
        <v>215045.85078152761</v>
      </c>
      <c r="E7" s="18">
        <f>SUM(bahrain!C7,egypt!C7,jordan!C7,kuwait!C7,lebanon!C7,oman!C7,palestine!C7,qatar!C7,'saudi arabia'!C7,sudan!C7,syria!C7,UAE!C7,yemen!C7)</f>
        <v>238887.14651027619</v>
      </c>
      <c r="F7" s="131">
        <f>SUM(bahrain!D7,egypt!D7,jordan!D7,kuwait!D7,lebanon!D7,oman!D7,palestine!D7,qatar!D7,'saudi arabia'!D7,sudan!D7,syria!D7,UAE!D7,yemen!D7)</f>
        <v>260066.47803409316</v>
      </c>
      <c r="G7" s="18" t="e">
        <f>SUM(bahrain!#REF!,egypt!#REF!,jordan!#REF!,kuwait!#REF!,lebanon!#REF!,oman!#REF!,palestine!#REF!,qatar!#REF!,'saudi arabia'!#REF!,sudan!#REF!,syria!#REF!,UAE!#REF!,yemen!#REF!)</f>
        <v>#REF!</v>
      </c>
      <c r="H7" s="18" t="e">
        <f>SUM(bahrain!#REF!,egypt!#REF!,jordan!#REF!,kuwait!#REF!,lebanon!#REF!,oman!#REF!,palestine!#REF!,qatar!#REF!,'saudi arabia'!#REF!,sudan!#REF!,syria!#REF!,UAE!#REF!,yemen!#REF!)</f>
        <v>#REF!</v>
      </c>
      <c r="I7" s="18">
        <f>SUM(bahrain!G7,egypt!G7,jordan!G7,kuwait!G7,lebanon!G7,oman!G7,palestine!G7,qatar!G7,'saudi arabia'!G7,sudan!G7,syria!G7,UAE!G7,yemen!G7)</f>
        <v>238009.50356077106</v>
      </c>
      <c r="J7" s="18">
        <f>SUM(bahrain!H7,egypt!H7,jordan!H7,kuwait!H7,lebanon!H7,oman!H7,palestine!H7,qatar!H7,'saudi arabia'!H7,sudan!H7,syria!H7,UAE!H7,yemen!H7)</f>
        <v>263698.12505020801</v>
      </c>
      <c r="K7" s="131">
        <f>SUM(bahrain!J7,egypt!I7,jordan!I7,kuwait!I7,lebanon!I7,oman!I7,palestine!I7,qatar!I7,'saudi arabia'!I7,sudan!I7,syria!I7,UAE!I7,yemen!I7)</f>
        <v>245333.74747676231</v>
      </c>
      <c r="L7" s="20" t="s">
        <v>8</v>
      </c>
      <c r="N7" s="168" t="e">
        <f t="shared" ref="N7:W25" si="2">IF(B7&lt;0.05,"x",".")</f>
        <v>#REF!</v>
      </c>
      <c r="O7" s="168" t="e">
        <f t="shared" si="1"/>
        <v>#REF!</v>
      </c>
      <c r="P7" s="168" t="str">
        <f t="shared" si="1"/>
        <v>.</v>
      </c>
      <c r="Q7" s="168" t="str">
        <f t="shared" si="1"/>
        <v>.</v>
      </c>
      <c r="R7" s="168" t="str">
        <f t="shared" si="1"/>
        <v>.</v>
      </c>
      <c r="S7" s="168" t="e">
        <f t="shared" si="1"/>
        <v>#REF!</v>
      </c>
      <c r="T7" s="168" t="e">
        <f t="shared" si="1"/>
        <v>#REF!</v>
      </c>
      <c r="U7" s="168" t="str">
        <f t="shared" si="1"/>
        <v>.</v>
      </c>
      <c r="V7" s="168" t="str">
        <f t="shared" si="1"/>
        <v>.</v>
      </c>
      <c r="W7" s="168" t="str">
        <f t="shared" si="1"/>
        <v>.</v>
      </c>
    </row>
    <row r="8" spans="1:23" x14ac:dyDescent="0.2">
      <c r="A8" s="21" t="s">
        <v>9</v>
      </c>
      <c r="B8" s="22" t="e">
        <f>SUM(bahrain!#REF!,egypt!#REF!,jordan!#REF!,kuwait!#REF!,lebanon!#REF!,oman!#REF!,palestine!#REF!,qatar!#REF!,'saudi arabia'!#REF!,sudan!#REF!,syria!#REF!,UAE!#REF!,yemen!#REF!)</f>
        <v>#REF!</v>
      </c>
      <c r="C8" s="22" t="e">
        <f>SUM(bahrain!#REF!,egypt!#REF!,jordan!#REF!,kuwait!#REF!,lebanon!#REF!,oman!#REF!,palestine!#REF!,qatar!#REF!,'saudi arabia'!#REF!,sudan!#REF!,syria!#REF!,UAE!#REF!,yemen!#REF!)</f>
        <v>#REF!</v>
      </c>
      <c r="D8" s="22">
        <f>SUM(bahrain!B8,egypt!B8,jordan!B8,kuwait!B8,lebanon!B8,oman!B8,palestine!B8,qatar!B8,'saudi arabia'!B8,sudan!B8,syria!B8,UAE!B8,yemen!B8)</f>
        <v>295975.62491142866</v>
      </c>
      <c r="E8" s="22">
        <f>SUM(bahrain!C8,egypt!C8,jordan!C8,kuwait!C8,lebanon!C8,oman!C8,palestine!C8,qatar!C8,'saudi arabia'!C8,sudan!C8,syria!C8,UAE!C8,yemen!C8)</f>
        <v>317797.4608685766</v>
      </c>
      <c r="F8" s="132">
        <f>SUM(bahrain!D8,egypt!D8,jordan!D8,kuwait!D8,lebanon!D8,oman!D8,palestine!D8,qatar!D8,'saudi arabia'!D8,sudan!D8,syria!D8,UAE!D8,yemen!D8)</f>
        <v>329950.32236518885</v>
      </c>
      <c r="G8" s="22" t="e">
        <f>SUM(bahrain!#REF!,egypt!#REF!,jordan!#REF!,kuwait!#REF!,lebanon!#REF!,oman!#REF!,palestine!#REF!,qatar!#REF!,'saudi arabia'!#REF!,sudan!#REF!,syria!#REF!,UAE!#REF!,yemen!#REF!)</f>
        <v>#REF!</v>
      </c>
      <c r="H8" s="22" t="e">
        <f>SUM(bahrain!#REF!,egypt!#REF!,jordan!#REF!,kuwait!#REF!,lebanon!#REF!,oman!#REF!,palestine!#REF!,qatar!#REF!,'saudi arabia'!#REF!,sudan!#REF!,syria!#REF!,UAE!#REF!,yemen!#REF!)</f>
        <v>#REF!</v>
      </c>
      <c r="I8" s="22">
        <f>SUM(bahrain!G8,egypt!G8,jordan!G8,kuwait!G8,lebanon!G8,oman!G8,palestine!G8,qatar!G8,'saudi arabia'!G8,sudan!G8,syria!G8,UAE!G8,yemen!G8)</f>
        <v>414670.01032146649</v>
      </c>
      <c r="J8" s="22">
        <f>SUM(bahrain!H8,egypt!H8,jordan!H8,kuwait!H8,lebanon!H8,oman!H8,palestine!H8,qatar!H8,'saudi arabia'!H8,sudan!H8,syria!H8,UAE!H8,yemen!H8)</f>
        <v>434577.102211183</v>
      </c>
      <c r="K8" s="132">
        <f>SUM(bahrain!J8,egypt!I8,jordan!I8,kuwait!I8,lebanon!I8,oman!I8,palestine!I8,qatar!I8,'saudi arabia'!I8,sudan!I8,syria!I8,UAE!I8,yemen!I8)</f>
        <v>457424.65201622475</v>
      </c>
      <c r="L8" s="23" t="s">
        <v>10</v>
      </c>
      <c r="N8" s="168" t="e">
        <f t="shared" si="2"/>
        <v>#REF!</v>
      </c>
      <c r="O8" s="168" t="e">
        <f t="shared" si="1"/>
        <v>#REF!</v>
      </c>
      <c r="P8" s="168" t="str">
        <f t="shared" si="1"/>
        <v>.</v>
      </c>
      <c r="Q8" s="168" t="str">
        <f t="shared" si="1"/>
        <v>.</v>
      </c>
      <c r="R8" s="168" t="str">
        <f t="shared" si="1"/>
        <v>.</v>
      </c>
      <c r="S8" s="168" t="e">
        <f t="shared" si="1"/>
        <v>#REF!</v>
      </c>
      <c r="T8" s="168" t="e">
        <f t="shared" si="1"/>
        <v>#REF!</v>
      </c>
      <c r="U8" s="168" t="str">
        <f t="shared" si="1"/>
        <v>.</v>
      </c>
      <c r="V8" s="168" t="str">
        <f t="shared" si="1"/>
        <v>.</v>
      </c>
      <c r="W8" s="168" t="str">
        <f t="shared" si="1"/>
        <v>.</v>
      </c>
    </row>
    <row r="9" spans="1:23" x14ac:dyDescent="0.2">
      <c r="A9" s="21" t="s">
        <v>172</v>
      </c>
      <c r="B9" s="22" t="e">
        <f>SUM(bahrain!#REF!,egypt!#REF!,jordan!#REF!,kuwait!#REF!,lebanon!#REF!,oman!#REF!,palestine!#REF!,qatar!#REF!,'saudi arabia'!#REF!,sudan!#REF!,syria!#REF!,UAE!#REF!,yemen!#REF!)</f>
        <v>#REF!</v>
      </c>
      <c r="C9" s="22" t="e">
        <f>SUM(bahrain!#REF!,egypt!#REF!,jordan!#REF!,kuwait!#REF!,lebanon!#REF!,oman!#REF!,palestine!#REF!,qatar!#REF!,'saudi arabia'!#REF!,sudan!#REF!,syria!#REF!,UAE!#REF!,yemen!#REF!)</f>
        <v>#REF!</v>
      </c>
      <c r="D9" s="22">
        <f>SUM(bahrain!B9,egypt!B9,jordan!B9,kuwait!B9,lebanon!B9,oman!B9,palestine!B9,qatar!B9,'saudi arabia'!B9,sudan!B9,syria!B9,UAE!B9,yemen!B9)</f>
        <v>11794.658523813205</v>
      </c>
      <c r="E9" s="22">
        <f>SUM(bahrain!C9,egypt!C9,jordan!C9,kuwait!C9,lebanon!C9,oman!C9,palestine!C9,qatar!C9,'saudi arabia'!C9,sudan!C9,syria!C9,UAE!C9,yemen!C9)</f>
        <v>14661.348569320789</v>
      </c>
      <c r="F9" s="132">
        <f>SUM(bahrain!D9,egypt!D9,jordan!D9,kuwait!D9,lebanon!D9,oman!D9,palestine!D9,qatar!D9,'saudi arabia'!D9,sudan!D9,syria!D9,UAE!D9,yemen!D9)</f>
        <v>13072.066901423803</v>
      </c>
      <c r="G9" s="22" t="e">
        <f>SUM(bahrain!#REF!,egypt!#REF!,jordan!#REF!,kuwait!#REF!,lebanon!#REF!,oman!#REF!,palestine!#REF!,qatar!#REF!,'saudi arabia'!#REF!,sudan!#REF!,syria!#REF!,UAE!#REF!,yemen!#REF!)</f>
        <v>#REF!</v>
      </c>
      <c r="H9" s="22" t="e">
        <f>SUM(bahrain!#REF!,egypt!#REF!,jordan!#REF!,kuwait!#REF!,lebanon!#REF!,oman!#REF!,palestine!#REF!,qatar!#REF!,'saudi arabia'!#REF!,sudan!#REF!,syria!#REF!,UAE!#REF!,yemen!#REF!)</f>
        <v>#REF!</v>
      </c>
      <c r="I9" s="22">
        <f>SUM(bahrain!G9,egypt!G9,jordan!G9,kuwait!G9,lebanon!G9,oman!G9,palestine!G9,qatar!G9,'saudi arabia'!G9,sudan!G9,syria!G9,UAE!G9,yemen!G9)</f>
        <v>555412.02121524641</v>
      </c>
      <c r="J9" s="22">
        <f>SUM(bahrain!H9,egypt!H9,jordan!H9,kuwait!H9,lebanon!H9,oman!H9,palestine!H9,qatar!H9,'saudi arabia'!H9,sudan!H9,syria!H9,UAE!H9,yemen!H9)</f>
        <v>584124.49121004727</v>
      </c>
      <c r="K9" s="132">
        <f>SUM(bahrain!J9,egypt!I9,jordan!I9,kuwait!I9,lebanon!I9,oman!I9,palestine!I9,qatar!I9,'saudi arabia'!I9,sudan!I9,syria!I9,UAE!I9,yemen!I9)</f>
        <v>578873.85722679971</v>
      </c>
      <c r="L9" s="23" t="s">
        <v>173</v>
      </c>
      <c r="N9" s="168" t="e">
        <f t="shared" si="2"/>
        <v>#REF!</v>
      </c>
      <c r="O9" s="168" t="e">
        <f t="shared" si="1"/>
        <v>#REF!</v>
      </c>
      <c r="P9" s="168" t="str">
        <f t="shared" si="1"/>
        <v>.</v>
      </c>
      <c r="Q9" s="168" t="str">
        <f t="shared" si="1"/>
        <v>.</v>
      </c>
      <c r="R9" s="168" t="str">
        <f t="shared" si="1"/>
        <v>.</v>
      </c>
      <c r="S9" s="168" t="e">
        <f t="shared" si="1"/>
        <v>#REF!</v>
      </c>
      <c r="T9" s="168" t="e">
        <f t="shared" si="1"/>
        <v>#REF!</v>
      </c>
      <c r="U9" s="168" t="str">
        <f t="shared" si="1"/>
        <v>.</v>
      </c>
      <c r="V9" s="168" t="str">
        <f t="shared" si="1"/>
        <v>.</v>
      </c>
      <c r="W9" s="168" t="str">
        <f t="shared" si="1"/>
        <v>.</v>
      </c>
    </row>
    <row r="10" spans="1:23" ht="13.5" thickBot="1" x14ac:dyDescent="0.25">
      <c r="A10" s="24" t="s">
        <v>179</v>
      </c>
      <c r="B10" s="18" t="e">
        <f>SUM(bahrain!#REF!,egypt!#REF!,jordan!#REF!,kuwait!#REF!,lebanon!#REF!,oman!#REF!,palestine!#REF!,qatar!#REF!,'saudi arabia'!#REF!,sudan!#REF!,syria!#REF!,UAE!#REF!,yemen!#REF!)</f>
        <v>#REF!</v>
      </c>
      <c r="C10" s="18" t="e">
        <f>SUM(bahrain!#REF!,egypt!#REF!,jordan!#REF!,kuwait!#REF!,lebanon!#REF!,oman!#REF!,palestine!#REF!,qatar!#REF!,'saudi arabia'!#REF!,sudan!#REF!,syria!#REF!,UAE!#REF!,yemen!#REF!)</f>
        <v>#REF!</v>
      </c>
      <c r="D10" s="18">
        <f>SUM(bahrain!B10,egypt!B10,jordan!B10,kuwait!B10,lebanon!B10,oman!B10,palestine!B10,qatar!B10,'saudi arabia'!B10,sudan!B10,syria!B10,UAE!B10,yemen!B10)</f>
        <v>7595.96299425291</v>
      </c>
      <c r="E10" s="18">
        <f>SUM(bahrain!C10,egypt!C10,jordan!C10,kuwait!C10,lebanon!C10,oman!C10,palestine!C10,qatar!C10,'saudi arabia'!C10,sudan!C10,syria!C10,UAE!C10,yemen!C10)</f>
        <v>9110.2243006652661</v>
      </c>
      <c r="F10" s="131">
        <f>SUM(bahrain!D10,egypt!D10,jordan!D10,kuwait!D10,lebanon!D10,oman!D10,palestine!D10,qatar!D10,'saudi arabia'!D10,sudan!D10,syria!D10,UAE!D10,yemen!D10)</f>
        <v>3870.6455858064946</v>
      </c>
      <c r="G10" s="18" t="e">
        <f>SUM(bahrain!#REF!,egypt!#REF!,jordan!#REF!,kuwait!#REF!,lebanon!#REF!,oman!#REF!,palestine!#REF!,qatar!#REF!,'saudi arabia'!#REF!,sudan!#REF!,syria!#REF!,UAE!#REF!,yemen!#REF!)</f>
        <v>#REF!</v>
      </c>
      <c r="H10" s="18" t="e">
        <f>SUM(bahrain!#REF!,egypt!#REF!,jordan!#REF!,kuwait!#REF!,lebanon!#REF!,oman!#REF!,palestine!#REF!,qatar!#REF!,'saudi arabia'!#REF!,sudan!#REF!,syria!#REF!,UAE!#REF!,yemen!#REF!)</f>
        <v>#REF!</v>
      </c>
      <c r="I10" s="18">
        <f>SUM(bahrain!G10,egypt!G10,jordan!G10,kuwait!G10,lebanon!G10,oman!G10,palestine!G10,qatar!G10,'saudi arabia'!G10,sudan!G10,syria!G10,UAE!G10,yemen!G10)</f>
        <v>33723.896262025133</v>
      </c>
      <c r="J10" s="18">
        <f>SUM(bahrain!H10,egypt!H10,jordan!H10,kuwait!H10,lebanon!H10,oman!H10,palestine!H10,qatar!H10,'saudi arabia'!H10,sudan!H10,syria!H10,UAE!H10,yemen!H10)</f>
        <v>47520.279109398682</v>
      </c>
      <c r="K10" s="131">
        <f>SUM(bahrain!J10,egypt!I10,jordan!I10,kuwait!I10,lebanon!I10,oman!I10,palestine!I10,qatar!I10,'saudi arabia'!I10,sudan!I10,syria!I10,UAE!I10,yemen!I10)</f>
        <v>37299.340526115193</v>
      </c>
      <c r="L10" s="25" t="s">
        <v>190</v>
      </c>
      <c r="N10" s="168" t="e">
        <f t="shared" si="2"/>
        <v>#REF!</v>
      </c>
      <c r="O10" s="168" t="e">
        <f t="shared" si="1"/>
        <v>#REF!</v>
      </c>
      <c r="P10" s="168" t="str">
        <f t="shared" si="1"/>
        <v>.</v>
      </c>
      <c r="Q10" s="168" t="str">
        <f t="shared" si="1"/>
        <v>.</v>
      </c>
      <c r="R10" s="168" t="str">
        <f t="shared" si="1"/>
        <v>.</v>
      </c>
      <c r="S10" s="168" t="e">
        <f t="shared" si="1"/>
        <v>#REF!</v>
      </c>
      <c r="T10" s="168" t="e">
        <f t="shared" si="1"/>
        <v>#REF!</v>
      </c>
      <c r="U10" s="168" t="str">
        <f t="shared" si="1"/>
        <v>.</v>
      </c>
      <c r="V10" s="168" t="str">
        <f t="shared" si="1"/>
        <v>.</v>
      </c>
      <c r="W10" s="168" t="str">
        <f t="shared" si="1"/>
        <v>.</v>
      </c>
    </row>
    <row r="11" spans="1:23" s="13" customFormat="1" ht="19.5" thickBot="1" x14ac:dyDescent="0.35">
      <c r="A11" s="26" t="s">
        <v>11</v>
      </c>
      <c r="B11" s="27" t="e">
        <f>SUM(bahrain!#REF!,egypt!#REF!,jordan!#REF!,kuwait!#REF!,lebanon!#REF!,oman!#REF!,palestine!#REF!,qatar!#REF!,'saudi arabia'!#REF!,sudan!#REF!,syria!#REF!,UAE!#REF!,yemen!#REF!)</f>
        <v>#REF!</v>
      </c>
      <c r="C11" s="27" t="e">
        <f>SUM(bahrain!#REF!,egypt!#REF!,jordan!#REF!,kuwait!#REF!,lebanon!#REF!,oman!#REF!,palestine!#REF!,qatar!#REF!,'saudi arabia'!#REF!,sudan!#REF!,syria!#REF!,UAE!#REF!,yemen!#REF!)</f>
        <v>#REF!</v>
      </c>
      <c r="D11" s="27">
        <f>SUM(bahrain!B11,egypt!B11,jordan!B11,kuwait!B11,lebanon!B11,oman!B11,palestine!B11,qatar!B11,'saudi arabia'!B11,sudan!B11,syria!B11,UAE!B11,yemen!B11)</f>
        <v>150952.4728644701</v>
      </c>
      <c r="E11" s="27">
        <f>SUM(bahrain!C11,egypt!C11,jordan!C11,kuwait!C11,lebanon!C11,oman!C11,palestine!C11,qatar!C11,'saudi arabia'!C11,sudan!C11,syria!C11,UAE!C11,yemen!C11)</f>
        <v>162155.10004882541</v>
      </c>
      <c r="F11" s="133">
        <f>SUM(bahrain!D11,egypt!D11,jordan!D11,kuwait!D11,lebanon!D11,oman!D11,palestine!D11,qatar!D11,'saudi arabia'!D11,sudan!D11,syria!D11,UAE!D11,yemen!D11)</f>
        <v>177641.44885778267</v>
      </c>
      <c r="G11" s="27" t="e">
        <f>SUM(bahrain!#REF!,egypt!#REF!,jordan!#REF!,kuwait!#REF!,lebanon!#REF!,oman!#REF!,palestine!#REF!,qatar!#REF!,'saudi arabia'!#REF!,sudan!#REF!,syria!#REF!,UAE!#REF!,yemen!#REF!)</f>
        <v>#REF!</v>
      </c>
      <c r="H11" s="27" t="e">
        <f>SUM(bahrain!#REF!,egypt!#REF!,jordan!#REF!,kuwait!#REF!,lebanon!#REF!,oman!#REF!,palestine!#REF!,qatar!#REF!,'saudi arabia'!#REF!,sudan!#REF!,syria!#REF!,UAE!#REF!,yemen!#REF!)</f>
        <v>#REF!</v>
      </c>
      <c r="I11" s="27">
        <f>SUM(bahrain!G11,egypt!G11,jordan!G11,kuwait!G11,lebanon!G11,oman!G11,palestine!G11,qatar!G11,'saudi arabia'!G11,sudan!G11,syria!G11,UAE!G11,yemen!G11)</f>
        <v>91423.894533665123</v>
      </c>
      <c r="J11" s="27">
        <f>SUM(bahrain!H11,egypt!H11,jordan!H11,kuwait!H11,lebanon!H11,oman!H11,palestine!H11,qatar!H11,'saudi arabia'!H11,sudan!H11,syria!H11,UAE!H11,yemen!H11)</f>
        <v>97176.732634536995</v>
      </c>
      <c r="K11" s="133">
        <f>SUM(bahrain!J11,egypt!I11,jordan!I11,kuwait!I11,lebanon!I11,oman!I11,palestine!I11,qatar!I11,'saudi arabia'!I11,sudan!I11,syria!I11,UAE!I11,yemen!I11)</f>
        <v>81527.209785418629</v>
      </c>
      <c r="L11" s="28" t="s">
        <v>12</v>
      </c>
      <c r="M11" s="12"/>
      <c r="N11" s="168" t="e">
        <f t="shared" si="2"/>
        <v>#REF!</v>
      </c>
      <c r="O11" s="168" t="e">
        <f t="shared" si="1"/>
        <v>#REF!</v>
      </c>
      <c r="P11" s="168" t="str">
        <f t="shared" si="1"/>
        <v>.</v>
      </c>
      <c r="Q11" s="168" t="str">
        <f t="shared" si="1"/>
        <v>.</v>
      </c>
      <c r="R11" s="168" t="str">
        <f t="shared" si="1"/>
        <v>.</v>
      </c>
      <c r="S11" s="168" t="e">
        <f t="shared" si="1"/>
        <v>#REF!</v>
      </c>
      <c r="T11" s="168" t="e">
        <f t="shared" si="1"/>
        <v>#REF!</v>
      </c>
      <c r="U11" s="168" t="str">
        <f t="shared" si="1"/>
        <v>.</v>
      </c>
      <c r="V11" s="168" t="str">
        <f t="shared" si="1"/>
        <v>.</v>
      </c>
      <c r="W11" s="168" t="str">
        <f t="shared" si="1"/>
        <v>.</v>
      </c>
    </row>
    <row r="12" spans="1:23" s="13" customFormat="1" ht="15" thickBot="1" x14ac:dyDescent="0.25">
      <c r="A12" s="29" t="s">
        <v>180</v>
      </c>
      <c r="B12" s="30" t="e">
        <f>SUM(bahrain!#REF!,egypt!#REF!,jordan!#REF!,kuwait!#REF!,lebanon!#REF!,oman!#REF!,palestine!#REF!,qatar!#REF!,'saudi arabia'!#REF!,sudan!#REF!,syria!#REF!,UAE!#REF!,yemen!#REF!)</f>
        <v>#REF!</v>
      </c>
      <c r="C12" s="30" t="e">
        <f>SUM(bahrain!#REF!,egypt!#REF!,jordan!#REF!,kuwait!#REF!,lebanon!#REF!,oman!#REF!,palestine!#REF!,qatar!#REF!,'saudi arabia'!#REF!,sudan!#REF!,syria!#REF!,UAE!#REF!,yemen!#REF!)</f>
        <v>#REF!</v>
      </c>
      <c r="D12" s="30">
        <f>SUM(bahrain!B12,egypt!B12,jordan!B12,kuwait!B12,lebanon!B12,oman!B12,palestine!B12,qatar!B12,'saudi arabia'!B12,sudan!B12,syria!B12,UAE!B12,yemen!B12)</f>
        <v>127199.87804180876</v>
      </c>
      <c r="E12" s="30">
        <f>SUM(bahrain!C12,egypt!C12,jordan!C12,kuwait!C12,lebanon!C12,oman!C12,palestine!C12,qatar!C12,'saudi arabia'!C12,sudan!C12,syria!C12,UAE!C12,yemen!C12)</f>
        <v>136361.47063708017</v>
      </c>
      <c r="F12" s="64">
        <f>SUM(bahrain!D12,egypt!D12,jordan!D12,kuwait!D12,lebanon!D12,oman!D12,palestine!D12,qatar!D12,'saudi arabia'!D12,sudan!D12,syria!D12,UAE!D12,yemen!D12)</f>
        <v>152781.8547010019</v>
      </c>
      <c r="G12" s="30" t="e">
        <f>SUM(bahrain!#REF!,egypt!#REF!,jordan!#REF!,kuwait!#REF!,lebanon!#REF!,oman!#REF!,palestine!#REF!,qatar!#REF!,'saudi arabia'!#REF!,sudan!#REF!,syria!#REF!,UAE!#REF!,yemen!#REF!)</f>
        <v>#REF!</v>
      </c>
      <c r="H12" s="30" t="e">
        <f>SUM(bahrain!#REF!,egypt!#REF!,jordan!#REF!,kuwait!#REF!,lebanon!#REF!,oman!#REF!,palestine!#REF!,qatar!#REF!,'saudi arabia'!#REF!,sudan!#REF!,syria!#REF!,UAE!#REF!,yemen!#REF!)</f>
        <v>#REF!</v>
      </c>
      <c r="I12" s="30">
        <f>SUM(bahrain!G12,egypt!G12,jordan!G12,kuwait!G12,lebanon!G12,oman!G12,palestine!G12,qatar!G12,'saudi arabia'!G12,sudan!G12,syria!G12,UAE!G12,yemen!G12)</f>
        <v>88270.977908566463</v>
      </c>
      <c r="J12" s="30">
        <f>SUM(bahrain!H12,egypt!H12,jordan!H12,kuwait!H12,lebanon!H12,oman!H12,palestine!H12,qatar!H12,'saudi arabia'!H12,sudan!H12,syria!H12,UAE!H12,yemen!H12)</f>
        <v>94063.038087467634</v>
      </c>
      <c r="K12" s="64">
        <f>SUM(bahrain!J12,egypt!I12,jordan!I12,kuwait!I12,lebanon!I12,oman!I12,palestine!I12,qatar!I12,'saudi arabia'!I12,sudan!I12,syria!I12,UAE!I12,yemen!I12)</f>
        <v>78201.057935945471</v>
      </c>
      <c r="L12" s="32" t="s">
        <v>181</v>
      </c>
      <c r="M12" s="12"/>
      <c r="N12" s="168" t="e">
        <f t="shared" si="2"/>
        <v>#REF!</v>
      </c>
      <c r="O12" s="168" t="e">
        <f t="shared" si="1"/>
        <v>#REF!</v>
      </c>
      <c r="P12" s="168" t="str">
        <f t="shared" si="1"/>
        <v>.</v>
      </c>
      <c r="Q12" s="168" t="str">
        <f t="shared" si="1"/>
        <v>.</v>
      </c>
      <c r="R12" s="168" t="str">
        <f t="shared" si="1"/>
        <v>.</v>
      </c>
      <c r="S12" s="168" t="e">
        <f t="shared" si="1"/>
        <v>#REF!</v>
      </c>
      <c r="T12" s="168" t="e">
        <f t="shared" si="1"/>
        <v>#REF!</v>
      </c>
      <c r="U12" s="168" t="str">
        <f t="shared" si="1"/>
        <v>.</v>
      </c>
      <c r="V12" s="168" t="str">
        <f t="shared" si="1"/>
        <v>.</v>
      </c>
      <c r="W12" s="168" t="str">
        <f t="shared" si="1"/>
        <v>.</v>
      </c>
    </row>
    <row r="13" spans="1:23" x14ac:dyDescent="0.2">
      <c r="A13" s="17" t="s">
        <v>13</v>
      </c>
      <c r="B13" s="19" t="e">
        <f>SUM(bahrain!#REF!,egypt!#REF!,jordan!#REF!,kuwait!#REF!,lebanon!#REF!,oman!#REF!,palestine!#REF!,qatar!#REF!,'saudi arabia'!#REF!,sudan!#REF!,syria!#REF!,UAE!#REF!,yemen!#REF!)</f>
        <v>#REF!</v>
      </c>
      <c r="C13" s="19" t="e">
        <f>SUM(bahrain!#REF!,egypt!#REF!,jordan!#REF!,kuwait!#REF!,lebanon!#REF!,oman!#REF!,palestine!#REF!,qatar!#REF!,'saudi arabia'!#REF!,sudan!#REF!,syria!#REF!,UAE!#REF!,yemen!#REF!)</f>
        <v>#REF!</v>
      </c>
      <c r="D13" s="19">
        <f>SUM(bahrain!B13,egypt!B13,jordan!B13,kuwait!B13,lebanon!B13,oman!B13,palestine!B13,qatar!B13,'saudi arabia'!B13,sudan!B13,syria!B13,UAE!B13,yemen!B13)</f>
        <v>124074.53829975316</v>
      </c>
      <c r="E13" s="19">
        <f>SUM(bahrain!C13,egypt!C13,jordan!C13,kuwait!C13,lebanon!C13,oman!C13,palestine!C13,qatar!C13,'saudi arabia'!C13,sudan!C13,syria!C13,UAE!C13,yemen!C13)</f>
        <v>131222.9877592136</v>
      </c>
      <c r="F13" s="150">
        <f>SUM(bahrain!D13,egypt!D13,jordan!D13,kuwait!D13,lebanon!D13,oman!D13,palestine!D13,qatar!D13,'saudi arabia'!D13,sudan!D13,syria!D13,UAE!D13,yemen!D13)</f>
        <v>142981.03849623419</v>
      </c>
      <c r="G13" s="19" t="e">
        <f>SUM(bahrain!#REF!,egypt!#REF!,jordan!#REF!,kuwait!#REF!,lebanon!#REF!,oman!#REF!,palestine!#REF!,qatar!#REF!,'saudi arabia'!#REF!,sudan!#REF!,syria!#REF!,UAE!#REF!,yemen!#REF!)</f>
        <v>#REF!</v>
      </c>
      <c r="H13" s="19" t="e">
        <f>SUM(bahrain!#REF!,egypt!#REF!,jordan!#REF!,kuwait!#REF!,lebanon!#REF!,oman!#REF!,palestine!#REF!,qatar!#REF!,'saudi arabia'!#REF!,sudan!#REF!,syria!#REF!,UAE!#REF!,yemen!#REF!)</f>
        <v>#REF!</v>
      </c>
      <c r="I13" s="19">
        <f>SUM(bahrain!G13,egypt!G13,jordan!G13,kuwait!G13,lebanon!G13,oman!G13,palestine!G13,qatar!G13,'saudi arabia'!G13,sudan!G13,syria!G13,UAE!G13,yemen!G13)</f>
        <v>83882.952398608133</v>
      </c>
      <c r="J13" s="19">
        <f>SUM(bahrain!H13,egypt!H13,jordan!H13,kuwait!H13,lebanon!H13,oman!H13,palestine!H13,qatar!H13,'saudi arabia'!H13,sudan!H13,syria!H13,UAE!H13,yemen!H13)</f>
        <v>77265.482134543519</v>
      </c>
      <c r="K13" s="150">
        <f>SUM(bahrain!J13,egypt!I13,jordan!I13,kuwait!I13,lebanon!I13,oman!I13,palestine!I13,qatar!I13,'saudi arabia'!I13,sudan!I13,syria!I13,UAE!I13,yemen!I13)</f>
        <v>76219.281892375482</v>
      </c>
      <c r="L13" s="162" t="s">
        <v>174</v>
      </c>
      <c r="N13" s="168" t="e">
        <f t="shared" si="2"/>
        <v>#REF!</v>
      </c>
      <c r="O13" s="168" t="e">
        <f t="shared" si="1"/>
        <v>#REF!</v>
      </c>
      <c r="P13" s="168" t="str">
        <f t="shared" si="1"/>
        <v>.</v>
      </c>
      <c r="Q13" s="168" t="str">
        <f t="shared" si="1"/>
        <v>.</v>
      </c>
      <c r="R13" s="168" t="str">
        <f t="shared" si="1"/>
        <v>.</v>
      </c>
      <c r="S13" s="168" t="e">
        <f t="shared" si="1"/>
        <v>#REF!</v>
      </c>
      <c r="T13" s="168" t="e">
        <f t="shared" si="1"/>
        <v>#REF!</v>
      </c>
      <c r="U13" s="168" t="str">
        <f t="shared" si="1"/>
        <v>.</v>
      </c>
      <c r="V13" s="168" t="str">
        <f t="shared" si="1"/>
        <v>.</v>
      </c>
      <c r="W13" s="168" t="str">
        <f t="shared" si="1"/>
        <v>.</v>
      </c>
    </row>
    <row r="14" spans="1:23" x14ac:dyDescent="0.2">
      <c r="A14" s="36" t="s">
        <v>15</v>
      </c>
      <c r="B14" s="18" t="e">
        <f>SUM(bahrain!#REF!,egypt!#REF!,jordan!#REF!,kuwait!#REF!,lebanon!#REF!,oman!#REF!,palestine!#REF!,qatar!#REF!,'saudi arabia'!#REF!,sudan!#REF!,syria!#REF!,UAE!#REF!,yemen!#REF!)</f>
        <v>#REF!</v>
      </c>
      <c r="C14" s="18" t="e">
        <f>SUM(bahrain!#REF!,egypt!#REF!,jordan!#REF!,kuwait!#REF!,lebanon!#REF!,oman!#REF!,palestine!#REF!,qatar!#REF!,'saudi arabia'!#REF!,sudan!#REF!,syria!#REF!,UAE!#REF!,yemen!#REF!)</f>
        <v>#REF!</v>
      </c>
      <c r="D14" s="18">
        <f>SUM(bahrain!B14,egypt!B14,jordan!B14,kuwait!B14,lebanon!B14,oman!B14,palestine!B14,qatar!B14,'saudi arabia'!B14,sudan!B14,syria!B14,UAE!B14,yemen!B14)</f>
        <v>114326.04120274103</v>
      </c>
      <c r="E14" s="18">
        <f>SUM(bahrain!C14,egypt!C14,jordan!C14,kuwait!C14,lebanon!C14,oman!C14,palestine!C14,qatar!C14,'saudi arabia'!C14,sudan!C14,syria!C14,UAE!C14,yemen!C14)</f>
        <v>121826.64759246976</v>
      </c>
      <c r="F14" s="131">
        <f>SUM(bahrain!D14,egypt!D14,jordan!D14,kuwait!D14,lebanon!D14,oman!D14,palestine!D14,qatar!D14,'saudi arabia'!D14,sudan!D14,syria!D14,UAE!D14,yemen!D14)</f>
        <v>131810.45116304434</v>
      </c>
      <c r="G14" s="18" t="e">
        <f>SUM(bahrain!#REF!,egypt!#REF!,jordan!#REF!,kuwait!#REF!,lebanon!#REF!,oman!#REF!,palestine!#REF!,qatar!#REF!,'saudi arabia'!#REF!,sudan!#REF!,syria!#REF!,UAE!#REF!,yemen!#REF!)</f>
        <v>#REF!</v>
      </c>
      <c r="H14" s="18" t="e">
        <f>SUM(bahrain!#REF!,egypt!#REF!,jordan!#REF!,kuwait!#REF!,lebanon!#REF!,oman!#REF!,palestine!#REF!,qatar!#REF!,'saudi arabia'!#REF!,sudan!#REF!,syria!#REF!,UAE!#REF!,yemen!#REF!)</f>
        <v>#REF!</v>
      </c>
      <c r="I14" s="18">
        <f>SUM(bahrain!G14,egypt!G14,jordan!G14,kuwait!G14,lebanon!G14,oman!G14,palestine!G14,qatar!G14,'saudi arabia'!G14,sudan!G14,syria!G14,UAE!G14,yemen!G14)</f>
        <v>82000.43052823162</v>
      </c>
      <c r="J14" s="18">
        <f>SUM(bahrain!H14,egypt!H14,jordan!H14,kuwait!H14,lebanon!H14,oman!H14,palestine!H14,qatar!H14,'saudi arabia'!H14,sudan!H14,syria!H14,UAE!H14,yemen!H14)</f>
        <v>75142.389758736041</v>
      </c>
      <c r="K14" s="131">
        <f>SUM(bahrain!J14,egypt!I14,jordan!I14,kuwait!I14,lebanon!I14,oman!I14,palestine!I14,qatar!I14,'saudi arabia'!I14,sudan!I14,syria!I14,UAE!I14,yemen!I14)</f>
        <v>74067.351437532488</v>
      </c>
      <c r="L14" s="37" t="s">
        <v>16</v>
      </c>
      <c r="N14" s="168" t="e">
        <f t="shared" si="2"/>
        <v>#REF!</v>
      </c>
      <c r="O14" s="168" t="e">
        <f t="shared" si="1"/>
        <v>#REF!</v>
      </c>
      <c r="P14" s="168" t="str">
        <f t="shared" si="1"/>
        <v>.</v>
      </c>
      <c r="Q14" s="168" t="str">
        <f t="shared" si="1"/>
        <v>.</v>
      </c>
      <c r="R14" s="168" t="str">
        <f t="shared" si="1"/>
        <v>.</v>
      </c>
      <c r="S14" s="168" t="e">
        <f t="shared" si="1"/>
        <v>#REF!</v>
      </c>
      <c r="T14" s="168" t="e">
        <f t="shared" si="1"/>
        <v>#REF!</v>
      </c>
      <c r="U14" s="168" t="str">
        <f t="shared" si="1"/>
        <v>.</v>
      </c>
      <c r="V14" s="168" t="str">
        <f t="shared" si="1"/>
        <v>.</v>
      </c>
      <c r="W14" s="168" t="str">
        <f t="shared" si="1"/>
        <v>.</v>
      </c>
    </row>
    <row r="15" spans="1:23" x14ac:dyDescent="0.2">
      <c r="A15" s="38" t="s">
        <v>17</v>
      </c>
      <c r="B15" s="39" t="e">
        <f>SUM(bahrain!#REF!,egypt!#REF!,jordan!#REF!,kuwait!#REF!,lebanon!#REF!,oman!#REF!,palestine!#REF!,qatar!#REF!,'saudi arabia'!#REF!,sudan!#REF!,syria!#REF!,UAE!#REF!,yemen!#REF!)</f>
        <v>#REF!</v>
      </c>
      <c r="C15" s="39" t="e">
        <f>SUM(bahrain!#REF!,egypt!#REF!,jordan!#REF!,kuwait!#REF!,lebanon!#REF!,oman!#REF!,palestine!#REF!,qatar!#REF!,'saudi arabia'!#REF!,sudan!#REF!,syria!#REF!,UAE!#REF!,yemen!#REF!)</f>
        <v>#REF!</v>
      </c>
      <c r="D15" s="39">
        <f>SUM(bahrain!B15,egypt!B15,jordan!B15,kuwait!B15,lebanon!B15,oman!B15,palestine!B15,qatar!B15,'saudi arabia'!B15,sudan!B15,syria!B15,UAE!B15,yemen!B15)</f>
        <v>2743.2193866573443</v>
      </c>
      <c r="E15" s="39">
        <f>SUM(bahrain!C15,egypt!C15,jordan!C15,kuwait!C15,lebanon!C15,oman!C15,palestine!C15,qatar!C15,'saudi arabia'!C15,sudan!C15,syria!C15,UAE!C15,yemen!C15)</f>
        <v>2889.7113418260069</v>
      </c>
      <c r="F15" s="136">
        <f>SUM(bahrain!D15,egypt!D15,jordan!D15,kuwait!D15,lebanon!D15,oman!D15,palestine!D15,qatar!D15,'saudi arabia'!D15,sudan!D15,syria!D15,UAE!D15,yemen!D15)</f>
        <v>3003.100730864252</v>
      </c>
      <c r="G15" s="39" t="e">
        <f>SUM(bahrain!#REF!,egypt!#REF!,jordan!#REF!,kuwait!#REF!,lebanon!#REF!,oman!#REF!,palestine!#REF!,qatar!#REF!,'saudi arabia'!#REF!,sudan!#REF!,syria!#REF!,UAE!#REF!,yemen!#REF!)</f>
        <v>#REF!</v>
      </c>
      <c r="H15" s="39" t="e">
        <f>SUM(bahrain!#REF!,egypt!#REF!,jordan!#REF!,kuwait!#REF!,lebanon!#REF!,oman!#REF!,palestine!#REF!,qatar!#REF!,'saudi arabia'!#REF!,sudan!#REF!,syria!#REF!,UAE!#REF!,yemen!#REF!)</f>
        <v>#REF!</v>
      </c>
      <c r="I15" s="39">
        <f>SUM(bahrain!G15,egypt!G15,jordan!G15,kuwait!G15,lebanon!G15,oman!G15,palestine!G15,qatar!G15,'saudi arabia'!G15,sudan!G15,syria!G15,UAE!G15,yemen!G15)</f>
        <v>84.816577100672077</v>
      </c>
      <c r="J15" s="39">
        <f>SUM(bahrain!H15,egypt!H15,jordan!H15,kuwait!H15,lebanon!H15,oman!H15,palestine!H15,qatar!H15,'saudi arabia'!H15,sudan!H15,syria!H15,UAE!H15,yemen!H15)</f>
        <v>77.850950048317273</v>
      </c>
      <c r="K15" s="136">
        <f>SUM(bahrain!J15,egypt!I15,jordan!I15,kuwait!I15,lebanon!I15,oman!I15,palestine!I15,qatar!I15,'saudi arabia'!I15,sudan!I15,syria!I15,UAE!I15,yemen!I15)</f>
        <v>115.70361905746009</v>
      </c>
      <c r="L15" s="40" t="s">
        <v>18</v>
      </c>
      <c r="N15" s="168" t="e">
        <f t="shared" si="2"/>
        <v>#REF!</v>
      </c>
      <c r="O15" s="168" t="e">
        <f t="shared" si="1"/>
        <v>#REF!</v>
      </c>
      <c r="P15" s="168" t="str">
        <f t="shared" si="1"/>
        <v>.</v>
      </c>
      <c r="Q15" s="168" t="str">
        <f t="shared" si="1"/>
        <v>.</v>
      </c>
      <c r="R15" s="168" t="str">
        <f t="shared" si="1"/>
        <v>.</v>
      </c>
      <c r="S15" s="168" t="e">
        <f t="shared" si="1"/>
        <v>#REF!</v>
      </c>
      <c r="T15" s="168" t="e">
        <f t="shared" si="1"/>
        <v>#REF!</v>
      </c>
      <c r="U15" s="168" t="str">
        <f t="shared" si="1"/>
        <v>.</v>
      </c>
      <c r="V15" s="168" t="str">
        <f t="shared" si="1"/>
        <v>.</v>
      </c>
      <c r="W15" s="168" t="str">
        <f t="shared" si="1"/>
        <v>.</v>
      </c>
    </row>
    <row r="16" spans="1:23" x14ac:dyDescent="0.2">
      <c r="A16" s="38" t="s">
        <v>19</v>
      </c>
      <c r="B16" s="39" t="e">
        <f>SUM(bahrain!#REF!,egypt!#REF!,jordan!#REF!,kuwait!#REF!,lebanon!#REF!,oman!#REF!,palestine!#REF!,qatar!#REF!,'saudi arabia'!#REF!,sudan!#REF!,syria!#REF!,UAE!#REF!,yemen!#REF!)</f>
        <v>#REF!</v>
      </c>
      <c r="C16" s="39" t="e">
        <f>SUM(bahrain!#REF!,egypt!#REF!,jordan!#REF!,kuwait!#REF!,lebanon!#REF!,oman!#REF!,palestine!#REF!,qatar!#REF!,'saudi arabia'!#REF!,sudan!#REF!,syria!#REF!,UAE!#REF!,yemen!#REF!)</f>
        <v>#REF!</v>
      </c>
      <c r="D16" s="39">
        <f>SUM(bahrain!B16,egypt!B16,jordan!B16,kuwait!B16,lebanon!B16,oman!B16,palestine!B16,qatar!B16,'saudi arabia'!B16,sudan!B16,syria!B16,UAE!B16,yemen!B16)</f>
        <v>6851.8323313959736</v>
      </c>
      <c r="E16" s="39">
        <f>SUM(bahrain!C16,egypt!C16,jordan!C16,kuwait!C16,lebanon!C16,oman!C16,palestine!C16,qatar!C16,'saudi arabia'!C16,sudan!C16,syria!C16,UAE!C16,yemen!C16)</f>
        <v>7463.0922910214877</v>
      </c>
      <c r="F16" s="136">
        <f>SUM(bahrain!D16,egypt!D16,jordan!D16,kuwait!D16,lebanon!D16,oman!D16,palestine!D16,qatar!D16,'saudi arabia'!D16,sudan!D16,syria!D16,UAE!D16,yemen!D16)</f>
        <v>8136.3519930514713</v>
      </c>
      <c r="G16" s="39" t="e">
        <f>SUM(bahrain!#REF!,egypt!#REF!,jordan!#REF!,kuwait!#REF!,lebanon!#REF!,oman!#REF!,palestine!#REF!,qatar!#REF!,'saudi arabia'!#REF!,sudan!#REF!,syria!#REF!,UAE!#REF!,yemen!#REF!)</f>
        <v>#REF!</v>
      </c>
      <c r="H16" s="39" t="e">
        <f>SUM(bahrain!#REF!,egypt!#REF!,jordan!#REF!,kuwait!#REF!,lebanon!#REF!,oman!#REF!,palestine!#REF!,qatar!#REF!,'saudi arabia'!#REF!,sudan!#REF!,syria!#REF!,UAE!#REF!,yemen!#REF!)</f>
        <v>#REF!</v>
      </c>
      <c r="I16" s="39">
        <f>SUM(bahrain!G16,egypt!G16,jordan!G16,kuwait!G16,lebanon!G16,oman!G16,palestine!G16,qatar!G16,'saudi arabia'!G16,sudan!G16,syria!G16,UAE!G16,yemen!G16)</f>
        <v>10342.072370169168</v>
      </c>
      <c r="J16" s="39">
        <f>SUM(bahrain!H16,egypt!H16,jordan!H16,kuwait!H16,lebanon!H16,oman!H16,palestine!H16,qatar!H16,'saudi arabia'!H16,sudan!H16,syria!H16,UAE!H16,yemen!H16)</f>
        <v>11078.660630633231</v>
      </c>
      <c r="K16" s="136">
        <f>SUM(bahrain!J16,egypt!I16,jordan!I16,kuwait!I16,lebanon!I16,oman!I16,palestine!I16,qatar!I16,'saudi arabia'!I16,sudan!I16,syria!I16,UAE!I16,yemen!I16)</f>
        <v>11764.571846105979</v>
      </c>
      <c r="L16" s="40" t="s">
        <v>20</v>
      </c>
      <c r="N16" s="168" t="e">
        <f t="shared" si="2"/>
        <v>#REF!</v>
      </c>
      <c r="O16" s="168" t="e">
        <f t="shared" si="1"/>
        <v>#REF!</v>
      </c>
      <c r="P16" s="168" t="str">
        <f t="shared" si="1"/>
        <v>.</v>
      </c>
      <c r="Q16" s="168" t="str">
        <f t="shared" si="1"/>
        <v>.</v>
      </c>
      <c r="R16" s="168" t="str">
        <f t="shared" si="1"/>
        <v>.</v>
      </c>
      <c r="S16" s="168" t="e">
        <f t="shared" si="1"/>
        <v>#REF!</v>
      </c>
      <c r="T16" s="168" t="e">
        <f t="shared" si="1"/>
        <v>#REF!</v>
      </c>
      <c r="U16" s="168" t="str">
        <f t="shared" si="1"/>
        <v>.</v>
      </c>
      <c r="V16" s="168" t="str">
        <f t="shared" si="1"/>
        <v>.</v>
      </c>
      <c r="W16" s="168" t="str">
        <f t="shared" si="1"/>
        <v>.</v>
      </c>
    </row>
    <row r="17" spans="1:23" x14ac:dyDescent="0.2">
      <c r="A17" s="38" t="s">
        <v>21</v>
      </c>
      <c r="B17" s="39" t="e">
        <f>SUM(bahrain!#REF!,egypt!#REF!,jordan!#REF!,kuwait!#REF!,lebanon!#REF!,oman!#REF!,palestine!#REF!,qatar!#REF!,'saudi arabia'!#REF!,sudan!#REF!,syria!#REF!,UAE!#REF!,yemen!#REF!)</f>
        <v>#REF!</v>
      </c>
      <c r="C17" s="39" t="e">
        <f>SUM(bahrain!#REF!,egypt!#REF!,jordan!#REF!,kuwait!#REF!,lebanon!#REF!,oman!#REF!,palestine!#REF!,qatar!#REF!,'saudi arabia'!#REF!,sudan!#REF!,syria!#REF!,UAE!#REF!,yemen!#REF!)</f>
        <v>#REF!</v>
      </c>
      <c r="D17" s="39">
        <f>SUM(bahrain!B17,egypt!B17,jordan!B17,kuwait!B17,lebanon!B17,oman!B17,palestine!B17,qatar!B17,'saudi arabia'!B17,sudan!B17,syria!B17,UAE!B17,yemen!B17)</f>
        <v>1784.8115444282657</v>
      </c>
      <c r="E17" s="39">
        <f>SUM(bahrain!C17,egypt!C17,jordan!C17,kuwait!C17,lebanon!C17,oman!C17,palestine!C17,qatar!C17,'saudi arabia'!C17,sudan!C17,syria!C17,UAE!C17,yemen!C17)</f>
        <v>1801.8440453718299</v>
      </c>
      <c r="F17" s="136">
        <f>SUM(bahrain!D17,egypt!D17,jordan!D17,kuwait!D17,lebanon!D17,oman!D17,palestine!D17,qatar!D17,'saudi arabia'!D17,sudan!D17,syria!D17,UAE!D17,yemen!D17)</f>
        <v>1804.4140594745506</v>
      </c>
      <c r="G17" s="18" t="e">
        <f>SUM(bahrain!#REF!,egypt!#REF!,jordan!#REF!,kuwait!#REF!,lebanon!#REF!,oman!#REF!,palestine!#REF!,qatar!#REF!,'saudi arabia'!#REF!,sudan!#REF!,syria!#REF!,UAE!#REF!,yemen!#REF!)</f>
        <v>#REF!</v>
      </c>
      <c r="H17" s="18" t="e">
        <f>SUM(bahrain!#REF!,egypt!#REF!,jordan!#REF!,kuwait!#REF!,lebanon!#REF!,oman!#REF!,palestine!#REF!,qatar!#REF!,'saudi arabia'!#REF!,sudan!#REF!,syria!#REF!,UAE!#REF!,yemen!#REF!)</f>
        <v>#REF!</v>
      </c>
      <c r="I17" s="18">
        <f>SUM(bahrain!G17,egypt!G17,jordan!G17,kuwait!G17,lebanon!G17,oman!G17,palestine!G17,qatar!G17,'saudi arabia'!G17,sudan!G17,syria!G17,UAE!G17,yemen!G17)</f>
        <v>146.26825701371524</v>
      </c>
      <c r="J17" s="18">
        <f>SUM(bahrain!H17,egypt!H17,jordan!H17,kuwait!H17,lebanon!H17,oman!H17,palestine!H17,qatar!H17,'saudi arabia'!H17,sudan!H17,syria!H17,UAE!H17,yemen!H17)</f>
        <v>64.14718797072274</v>
      </c>
      <c r="K17" s="131">
        <f>SUM(bahrain!J17,egypt!I17,jordan!I17,kuwait!I17,lebanon!I17,oman!I17,palestine!I17,qatar!I17,'saudi arabia'!I17,sudan!I17,syria!I17,UAE!I17,yemen!I17)</f>
        <v>102.39111097060984</v>
      </c>
      <c r="L17" s="40" t="s">
        <v>191</v>
      </c>
      <c r="N17" s="168" t="e">
        <f t="shared" si="2"/>
        <v>#REF!</v>
      </c>
      <c r="O17" s="168" t="e">
        <f t="shared" si="1"/>
        <v>#REF!</v>
      </c>
      <c r="P17" s="168" t="str">
        <f t="shared" si="1"/>
        <v>.</v>
      </c>
      <c r="Q17" s="168" t="str">
        <f t="shared" si="1"/>
        <v>.</v>
      </c>
      <c r="R17" s="168" t="str">
        <f t="shared" si="1"/>
        <v>.</v>
      </c>
      <c r="S17" s="168" t="e">
        <f t="shared" si="1"/>
        <v>#REF!</v>
      </c>
      <c r="T17" s="168" t="e">
        <f t="shared" si="1"/>
        <v>#REF!</v>
      </c>
      <c r="U17" s="168" t="str">
        <f t="shared" si="1"/>
        <v>.</v>
      </c>
      <c r="V17" s="168" t="str">
        <f t="shared" si="1"/>
        <v>.</v>
      </c>
      <c r="W17" s="168" t="str">
        <f t="shared" si="1"/>
        <v>.</v>
      </c>
    </row>
    <row r="18" spans="1:23" x14ac:dyDescent="0.2">
      <c r="A18" s="38" t="s">
        <v>23</v>
      </c>
      <c r="B18" s="39" t="e">
        <f>SUM(bahrain!#REF!,egypt!#REF!,jordan!#REF!,kuwait!#REF!,lebanon!#REF!,oman!#REF!,palestine!#REF!,qatar!#REF!,'saudi arabia'!#REF!,sudan!#REF!,syria!#REF!,UAE!#REF!,yemen!#REF!)</f>
        <v>#REF!</v>
      </c>
      <c r="C18" s="39" t="e">
        <f>SUM(bahrain!#REF!,egypt!#REF!,jordan!#REF!,kuwait!#REF!,lebanon!#REF!,oman!#REF!,palestine!#REF!,qatar!#REF!,'saudi arabia'!#REF!,sudan!#REF!,syria!#REF!,UAE!#REF!,yemen!#REF!)</f>
        <v>#REF!</v>
      </c>
      <c r="D18" s="39">
        <f>SUM(bahrain!B18,egypt!B18,jordan!B18,kuwait!B18,lebanon!B18,oman!B18,palestine!B18,qatar!B18,'saudi arabia'!B18,sudan!B18,syria!B18,UAE!B18,yemen!B18)</f>
        <v>1671.8192941531072</v>
      </c>
      <c r="E18" s="39">
        <f>SUM(bahrain!C18,egypt!C18,jordan!C18,kuwait!C18,lebanon!C18,oman!C18,palestine!C18,qatar!C18,'saudi arabia'!C18,sudan!C18,syria!C18,UAE!C18,yemen!C18)</f>
        <v>1767.7514973994864</v>
      </c>
      <c r="F18" s="136">
        <f>SUM(bahrain!D18,egypt!D18,jordan!D18,kuwait!D18,lebanon!D18,oman!D18,palestine!D18,qatar!D18,'saudi arabia'!D18,sudan!D18,syria!D18,UAE!D18,yemen!D18)</f>
        <v>2115.6739093605484</v>
      </c>
      <c r="G18" s="39" t="e">
        <f>SUM(bahrain!#REF!,egypt!#REF!,jordan!#REF!,kuwait!#REF!,lebanon!#REF!,oman!#REF!,palestine!#REF!,qatar!#REF!,'saudi arabia'!#REF!,sudan!#REF!,syria!#REF!,UAE!#REF!,yemen!#REF!)</f>
        <v>#REF!</v>
      </c>
      <c r="H18" s="39" t="e">
        <f>SUM(bahrain!#REF!,egypt!#REF!,jordan!#REF!,kuwait!#REF!,lebanon!#REF!,oman!#REF!,palestine!#REF!,qatar!#REF!,'saudi arabia'!#REF!,sudan!#REF!,syria!#REF!,UAE!#REF!,yemen!#REF!)</f>
        <v>#REF!</v>
      </c>
      <c r="I18" s="39">
        <f>SUM(bahrain!G18,egypt!G18,jordan!G18,kuwait!G18,lebanon!G18,oman!G18,palestine!G18,qatar!G18,'saudi arabia'!G18,sudan!G18,syria!G18,UAE!G18,yemen!G18)</f>
        <v>150.11759762063252</v>
      </c>
      <c r="J18" s="39">
        <f>SUM(bahrain!H18,egypt!H18,jordan!H18,kuwait!H18,lebanon!H18,oman!H18,palestine!H18,qatar!H18,'saudi arabia'!H18,sudan!H18,syria!H18,UAE!H18,yemen!H18)</f>
        <v>146.91852221501446</v>
      </c>
      <c r="K18" s="136">
        <f>SUM(bahrain!J18,egypt!I18,jordan!I18,kuwait!I18,lebanon!I18,oman!I18,palestine!I18,qatar!I18,'saudi arabia'!I18,sudan!I18,syria!I18,UAE!I18,yemen!I18)</f>
        <v>220.58212589794121</v>
      </c>
      <c r="L18" s="40" t="s">
        <v>24</v>
      </c>
      <c r="N18" s="168" t="e">
        <f t="shared" si="2"/>
        <v>#REF!</v>
      </c>
      <c r="O18" s="168" t="e">
        <f t="shared" si="1"/>
        <v>#REF!</v>
      </c>
      <c r="P18" s="168" t="str">
        <f t="shared" si="1"/>
        <v>.</v>
      </c>
      <c r="Q18" s="168" t="str">
        <f t="shared" si="1"/>
        <v>.</v>
      </c>
      <c r="R18" s="168" t="str">
        <f t="shared" si="1"/>
        <v>.</v>
      </c>
      <c r="S18" s="168" t="e">
        <f t="shared" si="1"/>
        <v>#REF!</v>
      </c>
      <c r="T18" s="168" t="e">
        <f t="shared" si="1"/>
        <v>#REF!</v>
      </c>
      <c r="U18" s="168" t="str">
        <f t="shared" si="1"/>
        <v>.</v>
      </c>
      <c r="V18" s="168" t="str">
        <f t="shared" si="1"/>
        <v>.</v>
      </c>
      <c r="W18" s="168" t="str">
        <f t="shared" si="1"/>
        <v>.</v>
      </c>
    </row>
    <row r="19" spans="1:23" x14ac:dyDescent="0.2">
      <c r="A19" s="38" t="s">
        <v>25</v>
      </c>
      <c r="B19" s="39" t="e">
        <f>SUM(bahrain!#REF!,egypt!#REF!,jordan!#REF!,kuwait!#REF!,lebanon!#REF!,oman!#REF!,palestine!#REF!,qatar!#REF!,'saudi arabia'!#REF!,sudan!#REF!,syria!#REF!,UAE!#REF!,yemen!#REF!)</f>
        <v>#REF!</v>
      </c>
      <c r="C19" s="39" t="e">
        <f>SUM(bahrain!#REF!,egypt!#REF!,jordan!#REF!,kuwait!#REF!,lebanon!#REF!,oman!#REF!,palestine!#REF!,qatar!#REF!,'saudi arabia'!#REF!,sudan!#REF!,syria!#REF!,UAE!#REF!,yemen!#REF!)</f>
        <v>#REF!</v>
      </c>
      <c r="D19" s="39">
        <f>SUM(bahrain!B19,egypt!B19,jordan!B19,kuwait!B19,lebanon!B19,oman!B19,palestine!B19,qatar!B19,'saudi arabia'!B19,sudan!B19,syria!B19,UAE!B19,yemen!B19)</f>
        <v>15839.085739725326</v>
      </c>
      <c r="E19" s="39">
        <f>SUM(bahrain!C19,egypt!C19,jordan!C19,kuwait!C19,lebanon!C19,oman!C19,palestine!C19,qatar!C19,'saudi arabia'!C19,sudan!C19,syria!C19,UAE!C19,yemen!C19)</f>
        <v>15562.978685166572</v>
      </c>
      <c r="F19" s="136">
        <f>SUM(bahrain!D19,egypt!D19,jordan!D19,kuwait!D19,lebanon!D19,oman!D19,palestine!D19,qatar!D19,'saudi arabia'!D19,sudan!D19,syria!D19,UAE!D19,yemen!D19)</f>
        <v>16078.883404422048</v>
      </c>
      <c r="G19" s="39" t="e">
        <f>SUM(bahrain!#REF!,egypt!#REF!,jordan!#REF!,kuwait!#REF!,lebanon!#REF!,oman!#REF!,palestine!#REF!,qatar!#REF!,'saudi arabia'!#REF!,sudan!#REF!,syria!#REF!,UAE!#REF!,yemen!#REF!)</f>
        <v>#REF!</v>
      </c>
      <c r="H19" s="39" t="e">
        <f>SUM(bahrain!#REF!,egypt!#REF!,jordan!#REF!,kuwait!#REF!,lebanon!#REF!,oman!#REF!,palestine!#REF!,qatar!#REF!,'saudi arabia'!#REF!,sudan!#REF!,syria!#REF!,UAE!#REF!,yemen!#REF!)</f>
        <v>#REF!</v>
      </c>
      <c r="I19" s="39">
        <f>SUM(bahrain!G19,egypt!G19,jordan!G19,kuwait!G19,lebanon!G19,oman!G19,palestine!G19,qatar!G19,'saudi arabia'!G19,sudan!G19,syria!G19,UAE!G19,yemen!G19)</f>
        <v>10887.24447941642</v>
      </c>
      <c r="J19" s="39">
        <f>SUM(bahrain!H19,egypt!H19,jordan!H19,kuwait!H19,lebanon!H19,oman!H19,palestine!H19,qatar!H19,'saudi arabia'!H19,sudan!H19,syria!H19,UAE!H19,yemen!H19)</f>
        <v>10077.547661683866</v>
      </c>
      <c r="K19" s="136">
        <f>SUM(bahrain!J19,egypt!I19,jordan!I19,kuwait!I19,lebanon!I19,oman!I19,palestine!I19,qatar!I19,'saudi arabia'!I19,sudan!I19,syria!I19,UAE!I19,yemen!I19)</f>
        <v>11990.805370633958</v>
      </c>
      <c r="L19" s="40" t="s">
        <v>26</v>
      </c>
      <c r="N19" s="168" t="e">
        <f t="shared" si="2"/>
        <v>#REF!</v>
      </c>
      <c r="O19" s="168" t="e">
        <f t="shared" si="1"/>
        <v>#REF!</v>
      </c>
      <c r="P19" s="168" t="str">
        <f t="shared" si="1"/>
        <v>.</v>
      </c>
      <c r="Q19" s="168" t="str">
        <f t="shared" si="1"/>
        <v>.</v>
      </c>
      <c r="R19" s="168" t="str">
        <f t="shared" si="1"/>
        <v>.</v>
      </c>
      <c r="S19" s="168" t="e">
        <f t="shared" si="1"/>
        <v>#REF!</v>
      </c>
      <c r="T19" s="168" t="e">
        <f t="shared" si="1"/>
        <v>#REF!</v>
      </c>
      <c r="U19" s="168" t="str">
        <f t="shared" si="1"/>
        <v>.</v>
      </c>
      <c r="V19" s="168" t="str">
        <f t="shared" si="1"/>
        <v>.</v>
      </c>
      <c r="W19" s="168" t="str">
        <f t="shared" si="1"/>
        <v>.</v>
      </c>
    </row>
    <row r="20" spans="1:23" x14ac:dyDescent="0.2">
      <c r="A20" s="38" t="s">
        <v>27</v>
      </c>
      <c r="B20" s="39" t="e">
        <f>SUM(bahrain!#REF!,egypt!#REF!,jordan!#REF!,kuwait!#REF!,lebanon!#REF!,oman!#REF!,palestine!#REF!,qatar!#REF!,'saudi arabia'!#REF!,sudan!#REF!,syria!#REF!,UAE!#REF!,yemen!#REF!)</f>
        <v>#REF!</v>
      </c>
      <c r="C20" s="39" t="e">
        <f>SUM(bahrain!#REF!,egypt!#REF!,jordan!#REF!,kuwait!#REF!,lebanon!#REF!,oman!#REF!,palestine!#REF!,qatar!#REF!,'saudi arabia'!#REF!,sudan!#REF!,syria!#REF!,UAE!#REF!,yemen!#REF!)</f>
        <v>#REF!</v>
      </c>
      <c r="D20" s="39">
        <f>SUM(bahrain!B20,egypt!B20,jordan!B20,kuwait!B20,lebanon!B20,oman!B20,palestine!B20,qatar!B20,'saudi arabia'!B20,sudan!B20,syria!B20,UAE!B20,yemen!B20)</f>
        <v>28866.480261083765</v>
      </c>
      <c r="E20" s="39">
        <f>SUM(bahrain!C20,egypt!C20,jordan!C20,kuwait!C20,lebanon!C20,oman!C20,palestine!C20,qatar!C20,'saudi arabia'!C20,sudan!C20,syria!C20,UAE!C20,yemen!C20)</f>
        <v>32871.782581806074</v>
      </c>
      <c r="F20" s="136">
        <f>SUM(bahrain!D20,egypt!D20,jordan!D20,kuwait!D20,lebanon!D20,oman!D20,palestine!D20,qatar!D20,'saudi arabia'!D20,sudan!D20,syria!D20,UAE!D20,yemen!D20)</f>
        <v>35338.852420238305</v>
      </c>
      <c r="G20" s="39" t="e">
        <f>SUM(bahrain!#REF!,egypt!#REF!,jordan!#REF!,kuwait!#REF!,lebanon!#REF!,oman!#REF!,palestine!#REF!,qatar!#REF!,'saudi arabia'!#REF!,sudan!#REF!,syria!#REF!,UAE!#REF!,yemen!#REF!)</f>
        <v>#REF!</v>
      </c>
      <c r="H20" s="39" t="e">
        <f>SUM(bahrain!#REF!,egypt!#REF!,jordan!#REF!,kuwait!#REF!,lebanon!#REF!,oman!#REF!,palestine!#REF!,qatar!#REF!,'saudi arabia'!#REF!,sudan!#REF!,syria!#REF!,UAE!#REF!,yemen!#REF!)</f>
        <v>#REF!</v>
      </c>
      <c r="I20" s="39">
        <f>SUM(bahrain!G20,egypt!G20,jordan!G20,kuwait!G20,lebanon!G20,oman!G20,palestine!G20,qatar!G20,'saudi arabia'!G20,sudan!G20,syria!G20,UAE!G20,yemen!G20)</f>
        <v>3016.5412249839951</v>
      </c>
      <c r="J20" s="39">
        <f>SUM(bahrain!H20,egypt!H20,jordan!H20,kuwait!H20,lebanon!H20,oman!H20,palestine!H20,qatar!H20,'saudi arabia'!H20,sudan!H20,syria!H20,UAE!H20,yemen!H20)</f>
        <v>1732.8711659339224</v>
      </c>
      <c r="K20" s="136">
        <f>SUM(bahrain!J20,egypt!I20,jordan!I20,kuwait!I20,lebanon!I20,oman!I20,palestine!I20,qatar!I20,'saudi arabia'!I20,sudan!I20,syria!I20,UAE!I20,yemen!I20)</f>
        <v>2162.0602008646156</v>
      </c>
      <c r="L20" s="40" t="s">
        <v>192</v>
      </c>
      <c r="N20" s="168" t="e">
        <f t="shared" si="2"/>
        <v>#REF!</v>
      </c>
      <c r="O20" s="168" t="e">
        <f t="shared" si="1"/>
        <v>#REF!</v>
      </c>
      <c r="P20" s="168" t="str">
        <f t="shared" si="1"/>
        <v>.</v>
      </c>
      <c r="Q20" s="168" t="str">
        <f t="shared" si="1"/>
        <v>.</v>
      </c>
      <c r="R20" s="168" t="str">
        <f t="shared" si="1"/>
        <v>.</v>
      </c>
      <c r="S20" s="168" t="e">
        <f t="shared" si="1"/>
        <v>#REF!</v>
      </c>
      <c r="T20" s="168" t="e">
        <f t="shared" si="1"/>
        <v>#REF!</v>
      </c>
      <c r="U20" s="168" t="str">
        <f t="shared" si="1"/>
        <v>.</v>
      </c>
      <c r="V20" s="168" t="str">
        <f t="shared" si="1"/>
        <v>.</v>
      </c>
      <c r="W20" s="168" t="str">
        <f t="shared" si="1"/>
        <v>.</v>
      </c>
    </row>
    <row r="21" spans="1:23" x14ac:dyDescent="0.2">
      <c r="A21" s="38" t="s">
        <v>28</v>
      </c>
      <c r="B21" s="39" t="e">
        <f>SUM(bahrain!#REF!,egypt!#REF!,jordan!#REF!,kuwait!#REF!,lebanon!#REF!,oman!#REF!,palestine!#REF!,qatar!#REF!,'saudi arabia'!#REF!,sudan!#REF!,syria!#REF!,UAE!#REF!,yemen!#REF!)</f>
        <v>#REF!</v>
      </c>
      <c r="C21" s="39" t="e">
        <f>SUM(bahrain!#REF!,egypt!#REF!,jordan!#REF!,kuwait!#REF!,lebanon!#REF!,oman!#REF!,palestine!#REF!,qatar!#REF!,'saudi arabia'!#REF!,sudan!#REF!,syria!#REF!,UAE!#REF!,yemen!#REF!)</f>
        <v>#REF!</v>
      </c>
      <c r="D21" s="39">
        <f>SUM(bahrain!B21,egypt!B21,jordan!B21,kuwait!B21,lebanon!B21,oman!B21,palestine!B21,qatar!B21,'saudi arabia'!B21,sudan!B21,syria!B21,UAE!B21,yemen!B21)</f>
        <v>1222.9490608266128</v>
      </c>
      <c r="E21" s="39">
        <f>SUM(bahrain!C21,egypt!C21,jordan!C21,kuwait!C21,lebanon!C21,oman!C21,palestine!C21,qatar!C21,'saudi arabia'!C21,sudan!C21,syria!C21,UAE!C21,yemen!C21)</f>
        <v>1844.2768037281014</v>
      </c>
      <c r="F21" s="136">
        <f>SUM(bahrain!D21,egypt!D21,jordan!D21,kuwait!D21,lebanon!D21,oman!D21,palestine!D21,qatar!D21,'saudi arabia'!D21,sudan!D21,syria!D21,UAE!D21,yemen!D21)</f>
        <v>2351.5512536031824</v>
      </c>
      <c r="G21" s="39" t="e">
        <f>SUM(bahrain!#REF!,egypt!#REF!,jordan!#REF!,kuwait!#REF!,lebanon!#REF!,oman!#REF!,palestine!#REF!,qatar!#REF!,'saudi arabia'!#REF!,sudan!#REF!,syria!#REF!,UAE!#REF!,yemen!#REF!)</f>
        <v>#REF!</v>
      </c>
      <c r="H21" s="39" t="e">
        <f>SUM(bahrain!#REF!,egypt!#REF!,jordan!#REF!,kuwait!#REF!,lebanon!#REF!,oman!#REF!,palestine!#REF!,qatar!#REF!,'saudi arabia'!#REF!,sudan!#REF!,syria!#REF!,UAE!#REF!,yemen!#REF!)</f>
        <v>#REF!</v>
      </c>
      <c r="I21" s="39">
        <f>SUM(bahrain!G21,egypt!G21,jordan!G21,kuwait!G21,lebanon!G21,oman!G21,palestine!G21,qatar!G21,'saudi arabia'!G21,sudan!G21,syria!G21,UAE!G21,yemen!G21)</f>
        <v>3027.3422427262512</v>
      </c>
      <c r="J21" s="39">
        <f>SUM(bahrain!H21,egypt!H21,jordan!H21,kuwait!H21,lebanon!H21,oman!H21,palestine!H21,qatar!H21,'saudi arabia'!H21,sudan!H21,syria!H21,UAE!H21,yemen!H21)</f>
        <v>3679.9164736893204</v>
      </c>
      <c r="K21" s="136">
        <f>SUM(bahrain!J21,egypt!I21,jordan!I21,kuwait!I21,lebanon!I21,oman!I21,palestine!I21,qatar!I21,'saudi arabia'!I21,sudan!I21,syria!I21,UAE!I21,yemen!I21)</f>
        <v>1916.5713463358804</v>
      </c>
      <c r="L21" s="40" t="s">
        <v>29</v>
      </c>
      <c r="N21" s="168" t="e">
        <f t="shared" si="2"/>
        <v>#REF!</v>
      </c>
      <c r="O21" s="168" t="e">
        <f t="shared" si="1"/>
        <v>#REF!</v>
      </c>
      <c r="P21" s="168" t="str">
        <f t="shared" si="1"/>
        <v>.</v>
      </c>
      <c r="Q21" s="168" t="str">
        <f t="shared" si="1"/>
        <v>.</v>
      </c>
      <c r="R21" s="168" t="str">
        <f t="shared" si="1"/>
        <v>.</v>
      </c>
      <c r="S21" s="168" t="e">
        <f t="shared" si="1"/>
        <v>#REF!</v>
      </c>
      <c r="T21" s="168" t="e">
        <f t="shared" si="1"/>
        <v>#REF!</v>
      </c>
      <c r="U21" s="168" t="str">
        <f t="shared" si="1"/>
        <v>.</v>
      </c>
      <c r="V21" s="168" t="str">
        <f t="shared" si="1"/>
        <v>.</v>
      </c>
      <c r="W21" s="168" t="str">
        <f t="shared" si="1"/>
        <v>.</v>
      </c>
    </row>
    <row r="22" spans="1:23" x14ac:dyDescent="0.2">
      <c r="A22" s="38" t="s">
        <v>30</v>
      </c>
      <c r="B22" s="39" t="e">
        <f>SUM(bahrain!#REF!,egypt!#REF!,jordan!#REF!,kuwait!#REF!,lebanon!#REF!,oman!#REF!,palestine!#REF!,qatar!#REF!,'saudi arabia'!#REF!,sudan!#REF!,syria!#REF!,UAE!#REF!,yemen!#REF!)</f>
        <v>#REF!</v>
      </c>
      <c r="C22" s="39" t="e">
        <f>SUM(bahrain!#REF!,egypt!#REF!,jordan!#REF!,kuwait!#REF!,lebanon!#REF!,oman!#REF!,palestine!#REF!,qatar!#REF!,'saudi arabia'!#REF!,sudan!#REF!,syria!#REF!,UAE!#REF!,yemen!#REF!)</f>
        <v>#REF!</v>
      </c>
      <c r="D22" s="39">
        <f>SUM(bahrain!B22,egypt!B22,jordan!B22,kuwait!B22,lebanon!B22,oman!B22,palestine!B22,qatar!B22,'saudi arabia'!B22,sudan!B22,syria!B22,UAE!B22,yemen!B22)</f>
        <v>2132.6176182742829</v>
      </c>
      <c r="E22" s="39">
        <f>SUM(bahrain!C22,egypt!C22,jordan!C22,kuwait!C22,lebanon!C22,oman!C22,palestine!C22,qatar!C22,'saudi arabia'!C22,sudan!C22,syria!C22,UAE!C22,yemen!C22)</f>
        <v>2477.2141436712177</v>
      </c>
      <c r="F22" s="136">
        <f>SUM(bahrain!D22,egypt!D22,jordan!D22,kuwait!D22,lebanon!D22,oman!D22,palestine!D22,qatar!D22,'saudi arabia'!D22,sudan!D22,syria!D22,UAE!D22,yemen!D22)</f>
        <v>2480.8036516983198</v>
      </c>
      <c r="G22" s="39" t="e">
        <f>SUM(bahrain!#REF!,egypt!#REF!,jordan!#REF!,kuwait!#REF!,lebanon!#REF!,oman!#REF!,palestine!#REF!,qatar!#REF!,'saudi arabia'!#REF!,sudan!#REF!,syria!#REF!,UAE!#REF!,yemen!#REF!)</f>
        <v>#REF!</v>
      </c>
      <c r="H22" s="39" t="e">
        <f>SUM(bahrain!#REF!,egypt!#REF!,jordan!#REF!,kuwait!#REF!,lebanon!#REF!,oman!#REF!,palestine!#REF!,qatar!#REF!,'saudi arabia'!#REF!,sudan!#REF!,syria!#REF!,UAE!#REF!,yemen!#REF!)</f>
        <v>#REF!</v>
      </c>
      <c r="I22" s="39">
        <f>SUM(bahrain!G22,egypt!G22,jordan!G22,kuwait!G22,lebanon!G22,oman!G22,palestine!G22,qatar!G22,'saudi arabia'!G22,sudan!G22,syria!G22,UAE!G22,yemen!G22)</f>
        <v>47.779030556856341</v>
      </c>
      <c r="J22" s="39">
        <f>SUM(bahrain!H22,egypt!H22,jordan!H22,kuwait!H22,lebanon!H22,oman!H22,palestine!H22,qatar!H22,'saudi arabia'!H22,sudan!H22,syria!H22,UAE!H22,yemen!H22)</f>
        <v>87.381423896985936</v>
      </c>
      <c r="K22" s="136">
        <f>SUM(bahrain!J22,egypt!I22,jordan!I22,kuwait!I22,lebanon!I22,oman!I22,palestine!I22,qatar!I22,'saudi arabia'!I22,sudan!I22,syria!I22,UAE!I22,yemen!I22)</f>
        <v>66.966375692593161</v>
      </c>
      <c r="L22" s="40" t="s">
        <v>193</v>
      </c>
      <c r="N22" s="168" t="e">
        <f t="shared" si="2"/>
        <v>#REF!</v>
      </c>
      <c r="O22" s="168" t="e">
        <f t="shared" si="2"/>
        <v>#REF!</v>
      </c>
      <c r="P22" s="168" t="str">
        <f t="shared" si="2"/>
        <v>.</v>
      </c>
      <c r="Q22" s="168" t="str">
        <f t="shared" si="2"/>
        <v>.</v>
      </c>
      <c r="R22" s="168" t="str">
        <f t="shared" si="2"/>
        <v>.</v>
      </c>
      <c r="S22" s="168" t="e">
        <f t="shared" si="2"/>
        <v>#REF!</v>
      </c>
      <c r="T22" s="168" t="e">
        <f t="shared" si="2"/>
        <v>#REF!</v>
      </c>
      <c r="U22" s="168" t="str">
        <f t="shared" si="2"/>
        <v>.</v>
      </c>
      <c r="V22" s="168" t="str">
        <f t="shared" si="2"/>
        <v>.</v>
      </c>
      <c r="W22" s="168" t="str">
        <f t="shared" si="2"/>
        <v>.</v>
      </c>
    </row>
    <row r="23" spans="1:23" x14ac:dyDescent="0.2">
      <c r="A23" s="38" t="s">
        <v>32</v>
      </c>
      <c r="B23" s="39" t="e">
        <f>SUM(bahrain!#REF!,egypt!#REF!,jordan!#REF!,kuwait!#REF!,lebanon!#REF!,oman!#REF!,palestine!#REF!,qatar!#REF!,'saudi arabia'!#REF!,sudan!#REF!,syria!#REF!,UAE!#REF!,yemen!#REF!)</f>
        <v>#REF!</v>
      </c>
      <c r="C23" s="39" t="e">
        <f>SUM(bahrain!#REF!,egypt!#REF!,jordan!#REF!,kuwait!#REF!,lebanon!#REF!,oman!#REF!,palestine!#REF!,qatar!#REF!,'saudi arabia'!#REF!,sudan!#REF!,syria!#REF!,UAE!#REF!,yemen!#REF!)</f>
        <v>#REF!</v>
      </c>
      <c r="D23" s="39">
        <f>SUM(bahrain!B23,egypt!B23,jordan!B23,kuwait!B23,lebanon!B23,oman!B23,palestine!B23,qatar!B23,'saudi arabia'!B23,sudan!B23,syria!B23,UAE!B23,yemen!B23)</f>
        <v>20501.47450951987</v>
      </c>
      <c r="E23" s="39">
        <f>SUM(bahrain!C23,egypt!C23,jordan!C23,kuwait!C23,lebanon!C23,oman!C23,palestine!C23,qatar!C23,'saudi arabia'!C23,sudan!C23,syria!C23,UAE!C23,yemen!C23)</f>
        <v>20993.935349721218</v>
      </c>
      <c r="F23" s="136">
        <f>SUM(bahrain!D23,egypt!D23,jordan!D23,kuwait!D23,lebanon!D23,oman!D23,palestine!D23,qatar!D23,'saudi arabia'!D23,sudan!D23,syria!D23,UAE!D23,yemen!D23)</f>
        <v>21279.646635604295</v>
      </c>
      <c r="G23" s="39" t="e">
        <f>SUM(bahrain!#REF!,egypt!#REF!,jordan!#REF!,kuwait!#REF!,lebanon!#REF!,oman!#REF!,palestine!#REF!,qatar!#REF!,'saudi arabia'!#REF!,sudan!#REF!,syria!#REF!,UAE!#REF!,yemen!#REF!)</f>
        <v>#REF!</v>
      </c>
      <c r="H23" s="39" t="e">
        <f>SUM(bahrain!#REF!,egypt!#REF!,jordan!#REF!,kuwait!#REF!,lebanon!#REF!,oman!#REF!,palestine!#REF!,qatar!#REF!,'saudi arabia'!#REF!,sudan!#REF!,syria!#REF!,UAE!#REF!,yemen!#REF!)</f>
        <v>#REF!</v>
      </c>
      <c r="I23" s="39">
        <f>SUM(bahrain!G23,egypt!G23,jordan!G23,kuwait!G23,lebanon!G23,oman!G23,palestine!G23,qatar!G23,'saudi arabia'!G23,sudan!G23,syria!G23,UAE!G23,yemen!G23)</f>
        <v>15470.693133980663</v>
      </c>
      <c r="J23" s="39">
        <f>SUM(bahrain!H23,egypt!H23,jordan!H23,kuwait!H23,lebanon!H23,oman!H23,palestine!H23,qatar!H23,'saudi arabia'!H23,sudan!H23,syria!H23,UAE!H23,yemen!H23)</f>
        <v>13779.743348749516</v>
      </c>
      <c r="K23" s="136">
        <f>SUM(bahrain!J23,egypt!I23,jordan!I23,kuwait!I23,lebanon!I23,oman!I23,palestine!I23,qatar!I23,'saudi arabia'!I23,sudan!I23,syria!I23,UAE!I23,yemen!I23)</f>
        <v>15108.153284950115</v>
      </c>
      <c r="L23" s="40" t="s">
        <v>194</v>
      </c>
      <c r="N23" s="168" t="e">
        <f t="shared" si="2"/>
        <v>#REF!</v>
      </c>
      <c r="O23" s="168" t="e">
        <f t="shared" si="2"/>
        <v>#REF!</v>
      </c>
      <c r="P23" s="168" t="str">
        <f t="shared" si="2"/>
        <v>.</v>
      </c>
      <c r="Q23" s="168" t="str">
        <f t="shared" si="2"/>
        <v>.</v>
      </c>
      <c r="R23" s="168" t="str">
        <f t="shared" si="2"/>
        <v>.</v>
      </c>
      <c r="S23" s="168" t="e">
        <f t="shared" si="2"/>
        <v>#REF!</v>
      </c>
      <c r="T23" s="168" t="e">
        <f t="shared" si="2"/>
        <v>#REF!</v>
      </c>
      <c r="U23" s="168" t="str">
        <f t="shared" si="2"/>
        <v>.</v>
      </c>
      <c r="V23" s="168" t="str">
        <f t="shared" si="2"/>
        <v>.</v>
      </c>
      <c r="W23" s="168" t="str">
        <f t="shared" si="2"/>
        <v>.</v>
      </c>
    </row>
    <row r="24" spans="1:23" x14ac:dyDescent="0.2">
      <c r="A24" s="41" t="s">
        <v>33</v>
      </c>
      <c r="B24" s="39" t="e">
        <f>SUM(bahrain!#REF!,egypt!#REF!,jordan!#REF!,kuwait!#REF!,lebanon!#REF!,oman!#REF!,palestine!#REF!,qatar!#REF!,'saudi arabia'!#REF!,sudan!#REF!,syria!#REF!,UAE!#REF!,yemen!#REF!)</f>
        <v>#REF!</v>
      </c>
      <c r="C24" s="39" t="e">
        <f>SUM(bahrain!#REF!,egypt!#REF!,jordan!#REF!,kuwait!#REF!,lebanon!#REF!,oman!#REF!,palestine!#REF!,qatar!#REF!,'saudi arabia'!#REF!,sudan!#REF!,syria!#REF!,UAE!#REF!,yemen!#REF!)</f>
        <v>#REF!</v>
      </c>
      <c r="D24" s="39">
        <f>SUM(bahrain!B24,egypt!B24,jordan!B24,kuwait!B24,lebanon!B24,oman!B24,palestine!B24,qatar!B24,'saudi arabia'!B24,sudan!B24,syria!B24,UAE!B24,yemen!B24)</f>
        <v>193.73862839842081</v>
      </c>
      <c r="E24" s="39">
        <f>SUM(bahrain!C24,egypt!C24,jordan!C24,kuwait!C24,lebanon!C24,oman!C24,palestine!C24,qatar!C24,'saudi arabia'!C24,sudan!C24,syria!C24,UAE!C24,yemen!C24)</f>
        <v>190.99030799744457</v>
      </c>
      <c r="F24" s="136">
        <f>SUM(bahrain!D24,egypt!D24,jordan!D24,kuwait!D24,lebanon!D24,oman!D24,palestine!D24,qatar!D24,'saudi arabia'!D24,sudan!D24,syria!D24,UAE!D24,yemen!D24)</f>
        <v>155.58707181675194</v>
      </c>
      <c r="G24" s="39" t="e">
        <f>SUM(bahrain!#REF!,egypt!#REF!,jordan!#REF!,kuwait!#REF!,lebanon!#REF!,oman!#REF!,palestine!#REF!,qatar!#REF!,'saudi arabia'!#REF!,sudan!#REF!,syria!#REF!,UAE!#REF!,yemen!#REF!)</f>
        <v>#REF!</v>
      </c>
      <c r="H24" s="39" t="e">
        <f>SUM(bahrain!#REF!,egypt!#REF!,jordan!#REF!,kuwait!#REF!,lebanon!#REF!,oman!#REF!,palestine!#REF!,qatar!#REF!,'saudi arabia'!#REF!,sudan!#REF!,syria!#REF!,UAE!#REF!,yemen!#REF!)</f>
        <v>#REF!</v>
      </c>
      <c r="I24" s="39">
        <f>SUM(bahrain!G24,egypt!G24,jordan!G24,kuwait!G24,lebanon!G24,oman!G24,palestine!G24,qatar!G24,'saudi arabia'!G24,sudan!G24,syria!G24,UAE!G24,yemen!G24)</f>
        <v>3.0777479903768521</v>
      </c>
      <c r="J24" s="39">
        <f>SUM(bahrain!H24,egypt!H24,jordan!H24,kuwait!H24,lebanon!H24,oman!H24,palestine!H24,qatar!H24,'saudi arabia'!H24,sudan!H24,syria!H24,UAE!H24,yemen!H24)</f>
        <v>4.6390464942995475</v>
      </c>
      <c r="K24" s="136">
        <f>SUM(bahrain!J24,egypt!I24,jordan!I24,kuwait!I24,lebanon!I24,oman!I24,palestine!I24,qatar!I24,'saudi arabia'!I24,sudan!I24,syria!I24,UAE!I24,yemen!I24)</f>
        <v>21.433047236804164</v>
      </c>
      <c r="L24" s="42" t="s">
        <v>195</v>
      </c>
      <c r="N24" s="168" t="e">
        <f t="shared" si="2"/>
        <v>#REF!</v>
      </c>
      <c r="O24" s="168" t="e">
        <f t="shared" si="2"/>
        <v>#REF!</v>
      </c>
      <c r="P24" s="168" t="str">
        <f t="shared" si="2"/>
        <v>.</v>
      </c>
      <c r="Q24" s="168" t="str">
        <f t="shared" si="2"/>
        <v>.</v>
      </c>
      <c r="R24" s="168" t="str">
        <f t="shared" si="2"/>
        <v>.</v>
      </c>
      <c r="S24" s="168" t="e">
        <f t="shared" si="2"/>
        <v>#REF!</v>
      </c>
      <c r="T24" s="168" t="e">
        <f t="shared" si="2"/>
        <v>#REF!</v>
      </c>
      <c r="U24" s="168" t="str">
        <f t="shared" si="2"/>
        <v>.</v>
      </c>
      <c r="V24" s="168" t="str">
        <f t="shared" si="2"/>
        <v>.</v>
      </c>
      <c r="W24" s="168" t="str">
        <f t="shared" si="2"/>
        <v>.</v>
      </c>
    </row>
    <row r="25" spans="1:23" x14ac:dyDescent="0.2">
      <c r="A25" s="38" t="s">
        <v>35</v>
      </c>
      <c r="B25" s="39" t="e">
        <f>SUM(bahrain!#REF!,egypt!#REF!,jordan!#REF!,kuwait!#REF!,lebanon!#REF!,oman!#REF!,palestine!#REF!,qatar!#REF!,'saudi arabia'!#REF!,sudan!#REF!,syria!#REF!,UAE!#REF!,yemen!#REF!)</f>
        <v>#REF!</v>
      </c>
      <c r="C25" s="39" t="e">
        <f>SUM(bahrain!#REF!,egypt!#REF!,jordan!#REF!,kuwait!#REF!,lebanon!#REF!,oman!#REF!,palestine!#REF!,qatar!#REF!,'saudi arabia'!#REF!,sudan!#REF!,syria!#REF!,UAE!#REF!,yemen!#REF!)</f>
        <v>#REF!</v>
      </c>
      <c r="D25" s="39">
        <f>SUM(bahrain!B25,egypt!B25,jordan!B25,kuwait!B25,lebanon!B25,oman!B25,palestine!B25,qatar!B25,'saudi arabia'!B25,sudan!B25,syria!B25,UAE!B25,yemen!B25)</f>
        <v>7238.4725852154743</v>
      </c>
      <c r="E25" s="39">
        <f>SUM(bahrain!C25,egypt!C25,jordan!C25,kuwait!C25,lebanon!C25,oman!C25,palestine!C25,qatar!C25,'saudi arabia'!C25,sudan!C25,syria!C25,UAE!C25,yemen!C25)</f>
        <v>7185.7907110652777</v>
      </c>
      <c r="F25" s="136">
        <f>SUM(bahrain!D25,egypt!D25,jordan!D25,kuwait!D25,lebanon!D25,oman!D25,palestine!D25,qatar!D25,'saudi arabia'!D25,sudan!D25,syria!D25,UAE!D25,yemen!D25)</f>
        <v>7250.6451565913394</v>
      </c>
      <c r="G25" s="39" t="e">
        <f>SUM(bahrain!#REF!,egypt!#REF!,jordan!#REF!,kuwait!#REF!,lebanon!#REF!,oman!#REF!,palestine!#REF!,qatar!#REF!,'saudi arabia'!#REF!,sudan!#REF!,syria!#REF!,UAE!#REF!,yemen!#REF!)</f>
        <v>#REF!</v>
      </c>
      <c r="H25" s="39" t="e">
        <f>SUM(bahrain!#REF!,egypt!#REF!,jordan!#REF!,kuwait!#REF!,lebanon!#REF!,oman!#REF!,palestine!#REF!,qatar!#REF!,'saudi arabia'!#REF!,sudan!#REF!,syria!#REF!,UAE!#REF!,yemen!#REF!)</f>
        <v>#REF!</v>
      </c>
      <c r="I25" s="39">
        <f>SUM(bahrain!G25,egypt!G25,jordan!G25,kuwait!G25,lebanon!G25,oman!G25,palestine!G25,qatar!G25,'saudi arabia'!G25,sudan!G25,syria!G25,UAE!G25,yemen!G25)</f>
        <v>11923.735904540205</v>
      </c>
      <c r="J25" s="39">
        <f>SUM(bahrain!H25,egypt!H25,jordan!H25,kuwait!H25,lebanon!H25,oman!H25,palestine!H25,qatar!H25,'saudi arabia'!H25,sudan!H25,syria!H25,UAE!H25,yemen!H25)</f>
        <v>10294.406204113175</v>
      </c>
      <c r="K25" s="136">
        <f>SUM(bahrain!J25,egypt!I25,jordan!I25,kuwait!I25,lebanon!I25,oman!I25,palestine!I25,qatar!I25,'saudi arabia'!I25,sudan!I25,syria!I25,UAE!I25,yemen!I25)</f>
        <v>8533.9985987827476</v>
      </c>
      <c r="L25" s="40" t="s">
        <v>36</v>
      </c>
      <c r="N25" s="168" t="e">
        <f t="shared" si="2"/>
        <v>#REF!</v>
      </c>
      <c r="O25" s="168" t="e">
        <f t="shared" si="2"/>
        <v>#REF!</v>
      </c>
      <c r="P25" s="168" t="str">
        <f t="shared" si="2"/>
        <v>.</v>
      </c>
      <c r="Q25" s="168" t="str">
        <f t="shared" si="2"/>
        <v>.</v>
      </c>
      <c r="R25" s="168" t="str">
        <f t="shared" si="2"/>
        <v>.</v>
      </c>
      <c r="S25" s="168" t="e">
        <f t="shared" si="2"/>
        <v>#REF!</v>
      </c>
      <c r="T25" s="168" t="e">
        <f t="shared" si="2"/>
        <v>#REF!</v>
      </c>
      <c r="U25" s="168" t="str">
        <f t="shared" si="2"/>
        <v>.</v>
      </c>
      <c r="V25" s="168" t="str">
        <f t="shared" si="2"/>
        <v>.</v>
      </c>
      <c r="W25" s="168" t="str">
        <f t="shared" si="2"/>
        <v>.</v>
      </c>
    </row>
    <row r="26" spans="1:23" x14ac:dyDescent="0.2">
      <c r="A26" s="38" t="s">
        <v>37</v>
      </c>
      <c r="B26" s="39" t="e">
        <f>SUM(bahrain!#REF!,egypt!#REF!,jordan!#REF!,kuwait!#REF!,lebanon!#REF!,oman!#REF!,palestine!#REF!,qatar!#REF!,'saudi arabia'!#REF!,sudan!#REF!,syria!#REF!,UAE!#REF!,yemen!#REF!)</f>
        <v>#REF!</v>
      </c>
      <c r="C26" s="39" t="e">
        <f>SUM(bahrain!#REF!,egypt!#REF!,jordan!#REF!,kuwait!#REF!,lebanon!#REF!,oman!#REF!,palestine!#REF!,qatar!#REF!,'saudi arabia'!#REF!,sudan!#REF!,syria!#REF!,UAE!#REF!,yemen!#REF!)</f>
        <v>#REF!</v>
      </c>
      <c r="D26" s="39">
        <f>SUM(bahrain!B26,egypt!B26,jordan!B26,kuwait!B26,lebanon!B26,oman!B26,palestine!B26,qatar!B26,'saudi arabia'!B26,sudan!B26,syria!B26,UAE!B26,yemen!B26)</f>
        <v>666.28720671167093</v>
      </c>
      <c r="E26" s="39">
        <f>SUM(bahrain!C26,egypt!C26,jordan!C26,kuwait!C26,lebanon!C26,oman!C26,palestine!C26,qatar!C26,'saudi arabia'!C26,sudan!C26,syria!C26,UAE!C26,yemen!C26)</f>
        <v>770.24072367723886</v>
      </c>
      <c r="F26" s="136">
        <f>SUM(bahrain!D26,egypt!D26,jordan!D26,kuwait!D26,lebanon!D26,oman!D26,palestine!D26,qatar!D26,'saudi arabia'!D26,sudan!D26,syria!D26,UAE!D26,yemen!D26)</f>
        <v>797.22650983522897</v>
      </c>
      <c r="G26" s="39" t="e">
        <f>SUM(bahrain!#REF!,egypt!#REF!,jordan!#REF!,kuwait!#REF!,lebanon!#REF!,oman!#REF!,palestine!#REF!,qatar!#REF!,'saudi arabia'!#REF!,sudan!#REF!,syria!#REF!,UAE!#REF!,yemen!#REF!)</f>
        <v>#REF!</v>
      </c>
      <c r="H26" s="39" t="e">
        <f>SUM(bahrain!#REF!,egypt!#REF!,jordan!#REF!,kuwait!#REF!,lebanon!#REF!,oman!#REF!,palestine!#REF!,qatar!#REF!,'saudi arabia'!#REF!,sudan!#REF!,syria!#REF!,UAE!#REF!,yemen!#REF!)</f>
        <v>#REF!</v>
      </c>
      <c r="I26" s="39">
        <f>SUM(bahrain!G26,egypt!G26,jordan!G26,kuwait!G26,lebanon!G26,oman!G26,palestine!G26,qatar!G26,'saudi arabia'!G26,sudan!G26,syria!G26,UAE!G26,yemen!G26)</f>
        <v>1464.415409809887</v>
      </c>
      <c r="J26" s="39">
        <f>SUM(bahrain!H26,egypt!H26,jordan!H26,kuwait!H26,lebanon!H26,oman!H26,palestine!H26,qatar!H26,'saudi arabia'!H26,sudan!H26,syria!H26,UAE!H26,yemen!H26)</f>
        <v>1179.1096184488854</v>
      </c>
      <c r="K26" s="136">
        <f>SUM(bahrain!J26,egypt!I26,jordan!I26,kuwait!I26,lebanon!I26,oman!I26,palestine!I26,qatar!I26,'saudi arabia'!I26,sudan!I26,syria!I26,UAE!I26,yemen!I26)</f>
        <v>1144.1168102820468</v>
      </c>
      <c r="L26" s="40" t="s">
        <v>38</v>
      </c>
      <c r="N26" s="168" t="e">
        <f t="shared" ref="N26:W51" si="3">IF(B26&lt;0.05,"x",".")</f>
        <v>#REF!</v>
      </c>
      <c r="O26" s="168" t="e">
        <f t="shared" si="3"/>
        <v>#REF!</v>
      </c>
      <c r="P26" s="168" t="str">
        <f t="shared" si="3"/>
        <v>.</v>
      </c>
      <c r="Q26" s="168" t="str">
        <f t="shared" si="3"/>
        <v>.</v>
      </c>
      <c r="R26" s="168" t="str">
        <f t="shared" si="3"/>
        <v>.</v>
      </c>
      <c r="S26" s="168" t="e">
        <f t="shared" si="3"/>
        <v>#REF!</v>
      </c>
      <c r="T26" s="168" t="e">
        <f t="shared" si="3"/>
        <v>#REF!</v>
      </c>
      <c r="U26" s="168" t="str">
        <f t="shared" si="3"/>
        <v>.</v>
      </c>
      <c r="V26" s="168" t="str">
        <f t="shared" si="3"/>
        <v>.</v>
      </c>
      <c r="W26" s="168" t="str">
        <f t="shared" si="3"/>
        <v>.</v>
      </c>
    </row>
    <row r="27" spans="1:23" x14ac:dyDescent="0.2">
      <c r="A27" s="38" t="s">
        <v>39</v>
      </c>
      <c r="B27" s="39" t="e">
        <f>SUM(bahrain!#REF!,egypt!#REF!,jordan!#REF!,kuwait!#REF!,lebanon!#REF!,oman!#REF!,palestine!#REF!,qatar!#REF!,'saudi arabia'!#REF!,sudan!#REF!,syria!#REF!,UAE!#REF!,yemen!#REF!)</f>
        <v>#REF!</v>
      </c>
      <c r="C27" s="39" t="e">
        <f>SUM(bahrain!#REF!,egypt!#REF!,jordan!#REF!,kuwait!#REF!,lebanon!#REF!,oman!#REF!,palestine!#REF!,qatar!#REF!,'saudi arabia'!#REF!,sudan!#REF!,syria!#REF!,UAE!#REF!,yemen!#REF!)</f>
        <v>#REF!</v>
      </c>
      <c r="D27" s="39">
        <f>SUM(bahrain!B27,egypt!B27,jordan!B27,kuwait!B27,lebanon!B27,oman!B27,palestine!B27,qatar!B27,'saudi arabia'!B27,sudan!B27,syria!B27,UAE!B27,yemen!B27)</f>
        <v>5657.895071884659</v>
      </c>
      <c r="E27" s="39">
        <f>SUM(bahrain!C27,egypt!C27,jordan!C27,kuwait!C27,lebanon!C27,oman!C27,palestine!C27,qatar!C27,'saudi arabia'!C27,sudan!C27,syria!C27,UAE!C27,yemen!C27)</f>
        <v>6476.1972971875211</v>
      </c>
      <c r="F27" s="136">
        <f>SUM(bahrain!D27,egypt!D27,jordan!D27,kuwait!D27,lebanon!D27,oman!D27,palestine!D27,qatar!D27,'saudi arabia'!D27,sudan!D27,syria!D27,UAE!D27,yemen!D27)</f>
        <v>6830.2063276189238</v>
      </c>
      <c r="G27" s="39" t="e">
        <f>SUM(bahrain!#REF!,egypt!#REF!,jordan!#REF!,kuwait!#REF!,lebanon!#REF!,oman!#REF!,palestine!#REF!,qatar!#REF!,'saudi arabia'!#REF!,sudan!#REF!,syria!#REF!,UAE!#REF!,yemen!#REF!)</f>
        <v>#REF!</v>
      </c>
      <c r="H27" s="39" t="e">
        <f>SUM(bahrain!#REF!,egypt!#REF!,jordan!#REF!,kuwait!#REF!,lebanon!#REF!,oman!#REF!,palestine!#REF!,qatar!#REF!,'saudi arabia'!#REF!,sudan!#REF!,syria!#REF!,UAE!#REF!,yemen!#REF!)</f>
        <v>#REF!</v>
      </c>
      <c r="I27" s="39">
        <f>SUM(bahrain!G27,egypt!G27,jordan!G27,kuwait!G27,lebanon!G27,oman!G27,palestine!G27,qatar!G27,'saudi arabia'!G27,sudan!G27,syria!G27,UAE!G27,yemen!G27)</f>
        <v>13605.252980990019</v>
      </c>
      <c r="J27" s="39">
        <f>SUM(bahrain!H27,egypt!H27,jordan!H27,kuwait!H27,lebanon!H27,oman!H27,palestine!H27,qatar!H27,'saudi arabia'!H27,sudan!H27,syria!H27,UAE!H27,yemen!H27)</f>
        <v>13571.209696673035</v>
      </c>
      <c r="K27" s="136">
        <f>SUM(bahrain!J27,egypt!I27,jordan!I27,kuwait!I27,lebanon!I27,oman!I27,palestine!I27,qatar!I27,'saudi arabia'!I27,sudan!I27,syria!I27,UAE!I27,yemen!I27)</f>
        <v>9830.4344004907634</v>
      </c>
      <c r="L27" s="40" t="s">
        <v>196</v>
      </c>
      <c r="N27" s="168" t="e">
        <f t="shared" si="3"/>
        <v>#REF!</v>
      </c>
      <c r="O27" s="168" t="e">
        <f t="shared" si="3"/>
        <v>#REF!</v>
      </c>
      <c r="P27" s="168" t="str">
        <f t="shared" si="3"/>
        <v>.</v>
      </c>
      <c r="Q27" s="168" t="str">
        <f t="shared" si="3"/>
        <v>.</v>
      </c>
      <c r="R27" s="168" t="str">
        <f t="shared" si="3"/>
        <v>.</v>
      </c>
      <c r="S27" s="168" t="e">
        <f t="shared" si="3"/>
        <v>#REF!</v>
      </c>
      <c r="T27" s="168" t="e">
        <f t="shared" si="3"/>
        <v>#REF!</v>
      </c>
      <c r="U27" s="168" t="str">
        <f t="shared" si="3"/>
        <v>.</v>
      </c>
      <c r="V27" s="168" t="str">
        <f t="shared" si="3"/>
        <v>.</v>
      </c>
      <c r="W27" s="168" t="str">
        <f t="shared" si="3"/>
        <v>.</v>
      </c>
    </row>
    <row r="28" spans="1:23" x14ac:dyDescent="0.2">
      <c r="A28" s="38" t="s">
        <v>40</v>
      </c>
      <c r="B28" s="39" t="e">
        <f>SUM(bahrain!#REF!,egypt!#REF!,jordan!#REF!,kuwait!#REF!,lebanon!#REF!,oman!#REF!,palestine!#REF!,qatar!#REF!,'saudi arabia'!#REF!,sudan!#REF!,syria!#REF!,UAE!#REF!,yemen!#REF!)</f>
        <v>#REF!</v>
      </c>
      <c r="C28" s="39" t="e">
        <f>SUM(bahrain!#REF!,egypt!#REF!,jordan!#REF!,kuwait!#REF!,lebanon!#REF!,oman!#REF!,palestine!#REF!,qatar!#REF!,'saudi arabia'!#REF!,sudan!#REF!,syria!#REF!,UAE!#REF!,yemen!#REF!)</f>
        <v>#REF!</v>
      </c>
      <c r="D28" s="39">
        <f>SUM(bahrain!B28,egypt!B28,jordan!B28,kuwait!B28,lebanon!B28,oman!B28,palestine!B28,qatar!B28,'saudi arabia'!B28,sudan!B28,syria!B28,UAE!B28,yemen!B28)</f>
        <v>4292.9226539095553</v>
      </c>
      <c r="E28" s="39">
        <f>SUM(bahrain!C28,egypt!C28,jordan!C28,kuwait!C28,lebanon!C28,oman!C28,palestine!C28,qatar!C28,'saudi arabia'!C28,sudan!C28,syria!C28,UAE!C28,yemen!C28)</f>
        <v>4544.7956112731372</v>
      </c>
      <c r="F28" s="136">
        <f>SUM(bahrain!D28,egypt!D28,jordan!D28,kuwait!D28,lebanon!D28,oman!D28,palestine!D28,qatar!D28,'saudi arabia'!D28,sudan!D28,syria!D28,UAE!D28,yemen!D28)</f>
        <v>4210.6222540917815</v>
      </c>
      <c r="G28" s="39" t="e">
        <f>SUM(bahrain!#REF!,egypt!#REF!,jordan!#REF!,kuwait!#REF!,lebanon!#REF!,oman!#REF!,palestine!#REF!,qatar!#REF!,'saudi arabia'!#REF!,sudan!#REF!,syria!#REF!,UAE!#REF!,yemen!#REF!)</f>
        <v>#REF!</v>
      </c>
      <c r="H28" s="39" t="e">
        <f>SUM(bahrain!#REF!,egypt!#REF!,jordan!#REF!,kuwait!#REF!,lebanon!#REF!,oman!#REF!,palestine!#REF!,qatar!#REF!,'saudi arabia'!#REF!,sudan!#REF!,syria!#REF!,UAE!#REF!,yemen!#REF!)</f>
        <v>#REF!</v>
      </c>
      <c r="I28" s="39">
        <f>SUM(bahrain!G28,egypt!G28,jordan!G28,kuwait!G28,lebanon!G28,oman!G28,palestine!G28,qatar!G28,'saudi arabia'!G28,sudan!G28,syria!G28,UAE!G28,yemen!G28)</f>
        <v>208.18331265213919</v>
      </c>
      <c r="J28" s="39">
        <f>SUM(bahrain!H28,egypt!H28,jordan!H28,kuwait!H28,lebanon!H28,oman!H28,palestine!H28,qatar!H28,'saudi arabia'!H28,sudan!H28,syria!H28,UAE!H28,yemen!H28)</f>
        <v>214.78870502513169</v>
      </c>
      <c r="K28" s="136">
        <f>SUM(bahrain!J28,egypt!I28,jordan!I28,kuwait!I28,lebanon!I28,oman!I28,palestine!I28,qatar!I28,'saudi arabia'!I28,sudan!I28,syria!I28,UAE!I28,yemen!I28)</f>
        <v>191.57756454869869</v>
      </c>
      <c r="L28" s="40" t="s">
        <v>41</v>
      </c>
      <c r="N28" s="168" t="e">
        <f t="shared" si="3"/>
        <v>#REF!</v>
      </c>
      <c r="O28" s="168" t="e">
        <f t="shared" si="3"/>
        <v>#REF!</v>
      </c>
      <c r="P28" s="168" t="str">
        <f t="shared" si="3"/>
        <v>.</v>
      </c>
      <c r="Q28" s="168" t="str">
        <f t="shared" si="3"/>
        <v>.</v>
      </c>
      <c r="R28" s="168" t="str">
        <f t="shared" si="3"/>
        <v>.</v>
      </c>
      <c r="S28" s="168" t="e">
        <f t="shared" si="3"/>
        <v>#REF!</v>
      </c>
      <c r="T28" s="168" t="e">
        <f t="shared" si="3"/>
        <v>#REF!</v>
      </c>
      <c r="U28" s="168" t="str">
        <f t="shared" si="3"/>
        <v>.</v>
      </c>
      <c r="V28" s="168" t="str">
        <f t="shared" si="3"/>
        <v>.</v>
      </c>
      <c r="W28" s="168" t="str">
        <f t="shared" si="3"/>
        <v>.</v>
      </c>
    </row>
    <row r="29" spans="1:23" s="13" customFormat="1" ht="25.5" x14ac:dyDescent="0.2">
      <c r="A29" s="43" t="s">
        <v>189</v>
      </c>
      <c r="B29" s="39" t="e">
        <f>SUM(bahrain!#REF!,egypt!#REF!,jordan!#REF!,kuwait!#REF!,lebanon!#REF!,oman!#REF!,palestine!#REF!,qatar!#REF!,'saudi arabia'!#REF!,sudan!#REF!,syria!#REF!,UAE!#REF!,yemen!#REF!)</f>
        <v>#REF!</v>
      </c>
      <c r="C29" s="39" t="e">
        <f>SUM(bahrain!#REF!,egypt!#REF!,jordan!#REF!,kuwait!#REF!,lebanon!#REF!,oman!#REF!,palestine!#REF!,qatar!#REF!,'saudi arabia'!#REF!,sudan!#REF!,syria!#REF!,UAE!#REF!,yemen!#REF!)</f>
        <v>#REF!</v>
      </c>
      <c r="D29" s="39">
        <f>SUM(bahrain!B29,egypt!B29,jordan!B29,kuwait!B29,lebanon!B29,oman!B29,palestine!B29,qatar!B29,'saudi arabia'!B29,sudan!B29,syria!B29,UAE!B29,yemen!B29)</f>
        <v>14662.405744009551</v>
      </c>
      <c r="E29" s="39">
        <f>SUM(bahrain!C29,egypt!C29,jordan!C29,kuwait!C29,lebanon!C29,oman!C29,palestine!C29,qatar!C29,'saudi arabia'!C29,sudan!C29,syria!C29,UAE!C29,yemen!C29)</f>
        <v>14986.033230349371</v>
      </c>
      <c r="F29" s="136">
        <f>SUM(bahrain!D29,egypt!D29,jordan!D29,kuwait!D29,lebanon!D29,oman!D29,palestine!D29,qatar!D29,'saudi arabia'!D29,sudan!D29,syria!D29,UAE!D29,yemen!D29)</f>
        <v>19976.885784773349</v>
      </c>
      <c r="G29" s="39" t="e">
        <f>SUM(bahrain!#REF!,egypt!#REF!,jordan!#REF!,kuwait!#REF!,lebanon!#REF!,oman!#REF!,palestine!#REF!,qatar!#REF!,'saudi arabia'!#REF!,sudan!#REF!,syria!#REF!,UAE!#REF!,yemen!#REF!)</f>
        <v>#REF!</v>
      </c>
      <c r="H29" s="39" t="e">
        <f>SUM(bahrain!#REF!,egypt!#REF!,jordan!#REF!,kuwait!#REF!,lebanon!#REF!,oman!#REF!,palestine!#REF!,qatar!#REF!,'saudi arabia'!#REF!,sudan!#REF!,syria!#REF!,UAE!#REF!,yemen!#REF!)</f>
        <v>#REF!</v>
      </c>
      <c r="I29" s="39">
        <f>SUM(bahrain!G29,egypt!G29,jordan!G29,kuwait!G29,lebanon!G29,oman!G29,palestine!G29,qatar!G29,'saudi arabia'!G29,sudan!G29,syria!G29,UAE!G29,yemen!G29)</f>
        <v>11622.653895908543</v>
      </c>
      <c r="J29" s="39">
        <f>SUM(bahrain!H29,egypt!H29,jordan!H29,kuwait!H29,lebanon!H29,oman!H29,palestine!H29,qatar!H29,'saudi arabia'!H29,sudan!H29,syria!H29,UAE!H29,yemen!H29)</f>
        <v>9153.0587708830371</v>
      </c>
      <c r="K29" s="136">
        <f>SUM(bahrain!J29,egypt!I29,jordan!I29,kuwait!I29,lebanon!I29,oman!I29,palestine!I29,qatar!I29,'saudi arabia'!I29,sudan!I29,syria!I29,UAE!I29,yemen!I29)</f>
        <v>10897.784691690364</v>
      </c>
      <c r="L29" s="44" t="s">
        <v>42</v>
      </c>
      <c r="M29" s="12"/>
      <c r="N29" s="168" t="e">
        <f t="shared" si="3"/>
        <v>#REF!</v>
      </c>
      <c r="O29" s="168" t="e">
        <f t="shared" si="3"/>
        <v>#REF!</v>
      </c>
      <c r="P29" s="168" t="str">
        <f t="shared" si="3"/>
        <v>.</v>
      </c>
      <c r="Q29" s="168" t="str">
        <f t="shared" si="3"/>
        <v>.</v>
      </c>
      <c r="R29" s="168" t="str">
        <f t="shared" si="3"/>
        <v>.</v>
      </c>
      <c r="S29" s="168" t="e">
        <f t="shared" si="3"/>
        <v>#REF!</v>
      </c>
      <c r="T29" s="168" t="e">
        <f t="shared" si="3"/>
        <v>#REF!</v>
      </c>
      <c r="U29" s="168" t="str">
        <f t="shared" si="3"/>
        <v>.</v>
      </c>
      <c r="V29" s="168" t="str">
        <f t="shared" si="3"/>
        <v>.</v>
      </c>
      <c r="W29" s="168" t="str">
        <f t="shared" si="3"/>
        <v>.</v>
      </c>
    </row>
    <row r="30" spans="1:23" ht="14.25" x14ac:dyDescent="0.2">
      <c r="A30" s="45" t="s">
        <v>43</v>
      </c>
      <c r="B30" s="18" t="e">
        <f>SUM(bahrain!#REF!,egypt!#REF!,jordan!#REF!,kuwait!#REF!,lebanon!#REF!,oman!#REF!,palestine!#REF!,qatar!#REF!,'saudi arabia'!#REF!,sudan!#REF!,syria!#REF!,UAE!#REF!,yemen!#REF!)</f>
        <v>#REF!</v>
      </c>
      <c r="C30" s="18" t="e">
        <f>SUM(bahrain!#REF!,egypt!#REF!,jordan!#REF!,kuwait!#REF!,lebanon!#REF!,oman!#REF!,palestine!#REF!,qatar!#REF!,'saudi arabia'!#REF!,sudan!#REF!,syria!#REF!,UAE!#REF!,yemen!#REF!)</f>
        <v>#REF!</v>
      </c>
      <c r="D30" s="18">
        <f>SUM(bahrain!B30,egypt!B30,jordan!B30,kuwait!B30,lebanon!B30,oman!B30,palestine!B30,qatar!B30,'saudi arabia'!B30,sudan!B30,syria!B30,UAE!B30,yemen!B30)</f>
        <v>9748.4970970121285</v>
      </c>
      <c r="E30" s="18">
        <f>SUM(bahrain!C30,egypt!C30,jordan!C30,kuwait!C30,lebanon!C30,oman!C30,palestine!C30,qatar!C30,'saudi arabia'!C30,sudan!C30,syria!C30,UAE!C30,yemen!C30)</f>
        <v>9396.3401667438447</v>
      </c>
      <c r="F30" s="131">
        <f>SUM(bahrain!D30,egypt!D30,jordan!D30,kuwait!D30,lebanon!D30,oman!D30,palestine!D30,qatar!D30,'saudi arabia'!D30,sudan!D30,syria!D30,UAE!D30,yemen!D30)</f>
        <v>11170.587333189871</v>
      </c>
      <c r="G30" s="18" t="e">
        <f>SUM(bahrain!#REF!,egypt!#REF!,jordan!#REF!,kuwait!#REF!,lebanon!#REF!,oman!#REF!,palestine!#REF!,qatar!#REF!,'saudi arabia'!#REF!,sudan!#REF!,syria!#REF!,UAE!#REF!,yemen!#REF!)</f>
        <v>#REF!</v>
      </c>
      <c r="H30" s="18" t="e">
        <f>SUM(bahrain!#REF!,egypt!#REF!,jordan!#REF!,kuwait!#REF!,lebanon!#REF!,oman!#REF!,palestine!#REF!,qatar!#REF!,'saudi arabia'!#REF!,sudan!#REF!,syria!#REF!,UAE!#REF!,yemen!#REF!)</f>
        <v>#REF!</v>
      </c>
      <c r="I30" s="18">
        <f>SUM(bahrain!G30,egypt!G30,jordan!G30,kuwait!G30,lebanon!G30,oman!G30,palestine!G30,qatar!G30,'saudi arabia'!G30,sudan!G30,syria!G30,UAE!G30,yemen!G30)</f>
        <v>1882.5218703765199</v>
      </c>
      <c r="J30" s="18">
        <f>SUM(bahrain!H30,egypt!H30,jordan!H30,kuwait!H30,lebanon!H30,oman!H30,palestine!H30,qatar!H30,'saudi arabia'!H30,sudan!H30,syria!H30,UAE!H30,yemen!H30)</f>
        <v>2123.0923758074741</v>
      </c>
      <c r="K30" s="131">
        <f>SUM(bahrain!J30,egypt!I30,jordan!I30,kuwait!I30,lebanon!I30,oman!I30,palestine!I30,qatar!I30,'saudi arabia'!I30,sudan!I30,syria!I30,UAE!I30,yemen!I30)</f>
        <v>2151.9304548429968</v>
      </c>
      <c r="L30" s="46" t="s">
        <v>44</v>
      </c>
      <c r="N30" s="168" t="e">
        <f t="shared" si="3"/>
        <v>#REF!</v>
      </c>
      <c r="O30" s="168" t="e">
        <f t="shared" si="3"/>
        <v>#REF!</v>
      </c>
      <c r="P30" s="168" t="str">
        <f t="shared" si="3"/>
        <v>.</v>
      </c>
      <c r="Q30" s="168" t="str">
        <f t="shared" si="3"/>
        <v>.</v>
      </c>
      <c r="R30" s="168" t="str">
        <f t="shared" si="3"/>
        <v>.</v>
      </c>
      <c r="S30" s="168" t="e">
        <f t="shared" si="3"/>
        <v>#REF!</v>
      </c>
      <c r="T30" s="168" t="e">
        <f t="shared" si="3"/>
        <v>#REF!</v>
      </c>
      <c r="U30" s="168" t="str">
        <f t="shared" si="3"/>
        <v>.</v>
      </c>
      <c r="V30" s="168" t="str">
        <f t="shared" si="3"/>
        <v>.</v>
      </c>
      <c r="W30" s="168" t="str">
        <f t="shared" si="3"/>
        <v>.</v>
      </c>
    </row>
    <row r="31" spans="1:23" x14ac:dyDescent="0.2">
      <c r="A31" s="41" t="s">
        <v>45</v>
      </c>
      <c r="B31" s="106" t="e">
        <f>SUM(bahrain!#REF!,egypt!#REF!,jordan!#REF!,kuwait!#REF!,lebanon!#REF!,oman!#REF!,palestine!#REF!,qatar!#REF!,'saudi arabia'!#REF!,sudan!#REF!,syria!#REF!,UAE!#REF!,yemen!#REF!)</f>
        <v>#REF!</v>
      </c>
      <c r="C31" s="106" t="e">
        <f>SUM(bahrain!#REF!,egypt!#REF!,jordan!#REF!,kuwait!#REF!,lebanon!#REF!,oman!#REF!,palestine!#REF!,qatar!#REF!,'saudi arabia'!#REF!,sudan!#REF!,syria!#REF!,UAE!#REF!,yemen!#REF!)</f>
        <v>#REF!</v>
      </c>
      <c r="D31" s="106">
        <f>SUM(bahrain!B32,egypt!B31,jordan!B31,kuwait!B31,lebanon!B31,oman!B31,palestine!B31,qatar!B31,'saudi arabia'!B31,sudan!B31,syria!B31,UAE!B31,yemen!B31)</f>
        <v>653.62135488723015</v>
      </c>
      <c r="E31" s="106">
        <f>SUM(bahrain!C32,egypt!C31,jordan!C31,kuwait!C31,lebanon!C31,oman!C31,palestine!C31,qatar!C31,'saudi arabia'!C31,sudan!C31,syria!C31,UAE!C31,yemen!C31)</f>
        <v>815.38551619262546</v>
      </c>
      <c r="F31" s="164">
        <f>SUM(bahrain!D32,egypt!D31,jordan!D31,kuwait!D31,lebanon!D31,oman!D31,palestine!D31,qatar!D31,'saudi arabia'!D31,sudan!D31,syria!D31,UAE!D31,yemen!D31)</f>
        <v>1094.6958674081495</v>
      </c>
      <c r="G31" s="47" t="e">
        <f>SUM(bahrain!#REF!,egypt!#REF!,jordan!#REF!,kuwait!#REF!,lebanon!#REF!,oman!#REF!,palestine!#REF!,qatar!#REF!,'saudi arabia'!#REF!,sudan!#REF!,syria!#REF!,UAE!#REF!,yemen!#REF!)</f>
        <v>#REF!</v>
      </c>
      <c r="H31" s="47" t="e">
        <f>SUM(bahrain!#REF!,egypt!#REF!,jordan!#REF!,kuwait!#REF!,lebanon!#REF!,oman!#REF!,palestine!#REF!,qatar!#REF!,'saudi arabia'!#REF!,sudan!#REF!,syria!#REF!,UAE!#REF!,yemen!#REF!)</f>
        <v>#REF!</v>
      </c>
      <c r="I31" s="47">
        <f>SUM(bahrain!G32,egypt!G31,jordan!G31,kuwait!G31,lebanon!G31,oman!G31,palestine!G31,qatar!G31,'saudi arabia'!G31,sudan!G31,syria!G31,UAE!G31,yemen!G31)</f>
        <v>132.05553428919558</v>
      </c>
      <c r="J31" s="47">
        <f>SUM(bahrain!H32,egypt!H31,jordan!H31,kuwait!H31,lebanon!H31,oman!H31,palestine!H31,qatar!H31,'saudi arabia'!H31,sudan!H31,syria!H31,UAE!H31,yemen!H31)</f>
        <v>214.20055757312579</v>
      </c>
      <c r="K31" s="137">
        <f>SUM(bahrain!J32,egypt!I31,jordan!I31,kuwait!I31,lebanon!I31,oman!I31,palestine!I31,qatar!I31,'saudi arabia'!I31,sudan!I31,syria!I31,UAE!I31,yemen!I31)</f>
        <v>209.39369013899091</v>
      </c>
      <c r="L31" s="42" t="s">
        <v>46</v>
      </c>
      <c r="N31" s="168" t="e">
        <f t="shared" si="3"/>
        <v>#REF!</v>
      </c>
      <c r="O31" s="168" t="e">
        <f t="shared" si="3"/>
        <v>#REF!</v>
      </c>
      <c r="P31" s="168" t="str">
        <f t="shared" si="3"/>
        <v>.</v>
      </c>
      <c r="Q31" s="168" t="str">
        <f t="shared" si="3"/>
        <v>.</v>
      </c>
      <c r="R31" s="168" t="str">
        <f t="shared" si="3"/>
        <v>.</v>
      </c>
      <c r="S31" s="168" t="e">
        <f t="shared" si="3"/>
        <v>#REF!</v>
      </c>
      <c r="T31" s="168" t="e">
        <f t="shared" si="3"/>
        <v>#REF!</v>
      </c>
      <c r="U31" s="168" t="str">
        <f t="shared" si="3"/>
        <v>.</v>
      </c>
      <c r="V31" s="168" t="str">
        <f t="shared" si="3"/>
        <v>.</v>
      </c>
      <c r="W31" s="168" t="str">
        <f t="shared" si="3"/>
        <v>.</v>
      </c>
    </row>
    <row r="32" spans="1:23" x14ac:dyDescent="0.2">
      <c r="A32" s="41" t="s">
        <v>47</v>
      </c>
      <c r="B32" s="39" t="e">
        <f>SUM(bahrain!#REF!,egypt!#REF!,jordan!#REF!,kuwait!#REF!,lebanon!#REF!,oman!#REF!,palestine!#REF!,qatar!#REF!,'saudi arabia'!#REF!,sudan!#REF!,syria!#REF!,UAE!#REF!,yemen!#REF!)</f>
        <v>#REF!</v>
      </c>
      <c r="C32" s="39" t="e">
        <f>SUM(bahrain!#REF!,egypt!#REF!,jordan!#REF!,kuwait!#REF!,lebanon!#REF!,oman!#REF!,palestine!#REF!,qatar!#REF!,'saudi arabia'!#REF!,sudan!#REF!,syria!#REF!,UAE!#REF!,yemen!#REF!)</f>
        <v>#REF!</v>
      </c>
      <c r="D32" s="39">
        <f>SUM(bahrain!B33,egypt!B32,jordan!B32,kuwait!B32,lebanon!B32,oman!B32,palestine!B32,qatar!B32,'saudi arabia'!B32,sudan!B32,syria!B32,UAE!B32,yemen!B32)</f>
        <v>528.95669610628613</v>
      </c>
      <c r="E32" s="39">
        <f>SUM(bahrain!C33,egypt!C32,jordan!C32,kuwait!C32,lebanon!C32,oman!C32,palestine!C32,qatar!C32,'saudi arabia'!C32,sudan!C32,syria!C32,UAE!C32,yemen!C32)</f>
        <v>299.94057713132219</v>
      </c>
      <c r="F32" s="136">
        <f>SUM(bahrain!D33,egypt!D32,jordan!D32,kuwait!D32,lebanon!D32,oman!D32,palestine!D32,qatar!D32,'saudi arabia'!D32,sudan!D32,syria!D32,UAE!D32,yemen!D32)</f>
        <v>585.60495757724129</v>
      </c>
      <c r="G32" s="39" t="e">
        <f>SUM(bahrain!#REF!,egypt!#REF!,jordan!#REF!,kuwait!#REF!,lebanon!#REF!,oman!#REF!,palestine!#REF!,qatar!#REF!,'saudi arabia'!#REF!,sudan!#REF!,syria!#REF!,UAE!#REF!,yemen!#REF!)</f>
        <v>#REF!</v>
      </c>
      <c r="H32" s="39" t="e">
        <f>SUM(bahrain!#REF!,egypt!#REF!,jordan!#REF!,kuwait!#REF!,lebanon!#REF!,oman!#REF!,palestine!#REF!,qatar!#REF!,'saudi arabia'!#REF!,sudan!#REF!,syria!#REF!,UAE!#REF!,yemen!#REF!)</f>
        <v>#REF!</v>
      </c>
      <c r="I32" s="39">
        <f>SUM(bahrain!G33,egypt!G32,jordan!G32,kuwait!G32,lebanon!G32,oman!G32,palestine!G32,qatar!G32,'saudi arabia'!G32,sudan!G32,syria!G32,UAE!G32,yemen!G32)</f>
        <v>235.51773999142819</v>
      </c>
      <c r="J32" s="39">
        <f>SUM(bahrain!H33,egypt!H32,jordan!H32,kuwait!H32,lebanon!H32,oman!H32,palestine!H32,qatar!H32,'saudi arabia'!H32,sudan!H32,syria!H32,UAE!H32,yemen!H32)</f>
        <v>334.79001775366726</v>
      </c>
      <c r="K32" s="136">
        <f>SUM(bahrain!J33,egypt!I32,jordan!I32,kuwait!I32,lebanon!I32,oman!I32,palestine!I32,qatar!I32,'saudi arabia'!I32,sudan!I32,syria!I32,UAE!I32,yemen!I32)</f>
        <v>354.75662493543689</v>
      </c>
      <c r="L32" s="42" t="s">
        <v>48</v>
      </c>
      <c r="N32" s="168" t="e">
        <f t="shared" si="3"/>
        <v>#REF!</v>
      </c>
      <c r="O32" s="168" t="e">
        <f t="shared" si="3"/>
        <v>#REF!</v>
      </c>
      <c r="P32" s="168" t="str">
        <f t="shared" si="3"/>
        <v>.</v>
      </c>
      <c r="Q32" s="168" t="str">
        <f t="shared" si="3"/>
        <v>.</v>
      </c>
      <c r="R32" s="168" t="str">
        <f t="shared" si="3"/>
        <v>.</v>
      </c>
      <c r="S32" s="168" t="e">
        <f t="shared" si="3"/>
        <v>#REF!</v>
      </c>
      <c r="T32" s="168" t="e">
        <f t="shared" si="3"/>
        <v>#REF!</v>
      </c>
      <c r="U32" s="168" t="str">
        <f t="shared" si="3"/>
        <v>.</v>
      </c>
      <c r="V32" s="168" t="str">
        <f t="shared" si="3"/>
        <v>.</v>
      </c>
      <c r="W32" s="168" t="str">
        <f t="shared" si="3"/>
        <v>.</v>
      </c>
    </row>
    <row r="33" spans="1:23" s="13" customFormat="1" x14ac:dyDescent="0.2">
      <c r="A33" s="38" t="s">
        <v>49</v>
      </c>
      <c r="B33" s="39" t="e">
        <f>SUM(bahrain!#REF!,egypt!#REF!,jordan!#REF!,kuwait!#REF!,lebanon!#REF!,oman!#REF!,palestine!#REF!,qatar!#REF!,'saudi arabia'!#REF!,sudan!#REF!,syria!#REF!,UAE!#REF!,yemen!#REF!)</f>
        <v>#REF!</v>
      </c>
      <c r="C33" s="39" t="e">
        <f>SUM(bahrain!#REF!,egypt!#REF!,jordan!#REF!,kuwait!#REF!,lebanon!#REF!,oman!#REF!,palestine!#REF!,qatar!#REF!,'saudi arabia'!#REF!,sudan!#REF!,syria!#REF!,UAE!#REF!,yemen!#REF!)</f>
        <v>#REF!</v>
      </c>
      <c r="D33" s="39">
        <f>SUM(bahrain!B34,egypt!B33,jordan!B33,kuwait!B33,lebanon!B33,oman!B33,palestine!B33,qatar!B33,'saudi arabia'!B33,sudan!B33,syria!B33,UAE!B33,yemen!B33)</f>
        <v>1326.236244667836</v>
      </c>
      <c r="E33" s="39">
        <f>SUM(bahrain!C34,egypt!C33,jordan!C33,kuwait!C33,lebanon!C33,oman!C33,palestine!C33,qatar!C33,'saudi arabia'!C33,sudan!C33,syria!C33,UAE!C33,yemen!C33)</f>
        <v>1467.7244280529069</v>
      </c>
      <c r="F33" s="136">
        <f>SUM(bahrain!D34,egypt!D33,jordan!D33,kuwait!D33,lebanon!D33,oman!D33,palestine!D33,qatar!D33,'saudi arabia'!D33,sudan!D33,syria!D33,UAE!D33,yemen!D33)</f>
        <v>1587.6255983217836</v>
      </c>
      <c r="G33" s="39" t="e">
        <f>SUM(bahrain!#REF!,egypt!#REF!,jordan!#REF!,kuwait!#REF!,lebanon!#REF!,oman!#REF!,palestine!#REF!,qatar!#REF!,'saudi arabia'!#REF!,sudan!#REF!,syria!#REF!,UAE!#REF!,yemen!#REF!)</f>
        <v>#REF!</v>
      </c>
      <c r="H33" s="39" t="e">
        <f>SUM(bahrain!#REF!,egypt!#REF!,jordan!#REF!,kuwait!#REF!,lebanon!#REF!,oman!#REF!,palestine!#REF!,qatar!#REF!,'saudi arabia'!#REF!,sudan!#REF!,syria!#REF!,UAE!#REF!,yemen!#REF!)</f>
        <v>#REF!</v>
      </c>
      <c r="I33" s="39">
        <f>SUM(bahrain!G34,egypt!G33,jordan!G33,kuwait!G33,lebanon!G33,oman!G33,palestine!G33,qatar!G33,'saudi arabia'!G33,sudan!G33,syria!G33,UAE!G33,yemen!G33)</f>
        <v>103.04831563182378</v>
      </c>
      <c r="J33" s="39">
        <f>SUM(bahrain!H34,egypt!H33,jordan!H33,kuwait!H33,lebanon!H33,oman!H33,palestine!H33,qatar!H33,'saudi arabia'!H33,sudan!H33,syria!H33,UAE!H33,yemen!H33)</f>
        <v>113.66025474593654</v>
      </c>
      <c r="K33" s="136">
        <f>SUM(bahrain!J34,egypt!I33,jordan!I33,kuwait!I33,lebanon!I33,oman!I33,palestine!I33,qatar!I33,'saudi arabia'!I33,sudan!I33,syria!I33,UAE!I33,yemen!I33)</f>
        <v>129.46340032793248</v>
      </c>
      <c r="L33" s="40" t="s">
        <v>50</v>
      </c>
      <c r="M33" s="12"/>
      <c r="N33" s="168" t="e">
        <f t="shared" si="3"/>
        <v>#REF!</v>
      </c>
      <c r="O33" s="168" t="e">
        <f t="shared" si="3"/>
        <v>#REF!</v>
      </c>
      <c r="P33" s="168" t="str">
        <f t="shared" si="3"/>
        <v>.</v>
      </c>
      <c r="Q33" s="168" t="str">
        <f t="shared" si="3"/>
        <v>.</v>
      </c>
      <c r="R33" s="168" t="str">
        <f t="shared" si="3"/>
        <v>.</v>
      </c>
      <c r="S33" s="168" t="e">
        <f t="shared" si="3"/>
        <v>#REF!</v>
      </c>
      <c r="T33" s="168" t="e">
        <f t="shared" si="3"/>
        <v>#REF!</v>
      </c>
      <c r="U33" s="168" t="str">
        <f t="shared" si="3"/>
        <v>.</v>
      </c>
      <c r="V33" s="168" t="str">
        <f t="shared" si="3"/>
        <v>.</v>
      </c>
      <c r="W33" s="168" t="str">
        <f t="shared" si="3"/>
        <v>.</v>
      </c>
    </row>
    <row r="34" spans="1:23" s="13" customFormat="1" x14ac:dyDescent="0.2">
      <c r="A34" s="38" t="s">
        <v>51</v>
      </c>
      <c r="B34" s="39" t="e">
        <f>SUM(bahrain!#REF!,egypt!#REF!,jordan!#REF!,kuwait!#REF!,lebanon!#REF!,oman!#REF!,palestine!#REF!,qatar!#REF!,'saudi arabia'!#REF!,sudan!#REF!,syria!#REF!,UAE!#REF!,yemen!#REF!)</f>
        <v>#REF!</v>
      </c>
      <c r="C34" s="39" t="e">
        <f>SUM(bahrain!#REF!,egypt!#REF!,jordan!#REF!,kuwait!#REF!,lebanon!#REF!,oman!#REF!,palestine!#REF!,qatar!#REF!,'saudi arabia'!#REF!,sudan!#REF!,syria!#REF!,UAE!#REF!,yemen!#REF!)</f>
        <v>#REF!</v>
      </c>
      <c r="D34" s="39">
        <f>SUM(bahrain!B35,egypt!B34,jordan!B34,kuwait!B34,lebanon!B34,oman!B34,palestine!B34,qatar!B34,'saudi arabia'!B34,sudan!B34,syria!B34,UAE!B34,yemen!B34)</f>
        <v>2212.1607111316621</v>
      </c>
      <c r="E34" s="39">
        <f>SUM(bahrain!C35,egypt!C34,jordan!C34,kuwait!C34,lebanon!C34,oman!C34,palestine!C34,qatar!C34,'saudi arabia'!C34,sudan!C34,syria!C34,UAE!C34,yemen!C34)</f>
        <v>1796.5084323462181</v>
      </c>
      <c r="F34" s="136">
        <f>SUM(bahrain!D35,egypt!D34,jordan!D34,kuwait!D34,lebanon!D34,oman!D34,palestine!D34,qatar!D34,'saudi arabia'!D34,sudan!D34,syria!D34,UAE!D34,yemen!D34)</f>
        <v>1637.4767146734653</v>
      </c>
      <c r="G34" s="39" t="e">
        <f>SUM(bahrain!#REF!,egypt!#REF!,jordan!#REF!,kuwait!#REF!,lebanon!#REF!,oman!#REF!,palestine!#REF!,qatar!#REF!,'saudi arabia'!#REF!,sudan!#REF!,syria!#REF!,UAE!#REF!,yemen!#REF!)</f>
        <v>#REF!</v>
      </c>
      <c r="H34" s="39" t="e">
        <f>SUM(bahrain!#REF!,egypt!#REF!,jordan!#REF!,kuwait!#REF!,lebanon!#REF!,oman!#REF!,palestine!#REF!,qatar!#REF!,'saudi arabia'!#REF!,sudan!#REF!,syria!#REF!,UAE!#REF!,yemen!#REF!)</f>
        <v>#REF!</v>
      </c>
      <c r="I34" s="39">
        <f>SUM(bahrain!G35,egypt!G34,jordan!G34,kuwait!G34,lebanon!G34,oman!G34,palestine!G34,qatar!G34,'saudi arabia'!G34,sudan!G34,syria!G34,UAE!G34,yemen!G34)</f>
        <v>36.91950091436658</v>
      </c>
      <c r="J34" s="39">
        <f>SUM(bahrain!H35,egypt!H34,jordan!H34,kuwait!H34,lebanon!H34,oman!H34,palestine!H34,qatar!H34,'saudi arabia'!H34,sudan!H34,syria!H34,UAE!H34,yemen!H34)</f>
        <v>40.427962465390365</v>
      </c>
      <c r="K34" s="136">
        <f>SUM(bahrain!J35,egypt!I34,jordan!I34,kuwait!I34,lebanon!I34,oman!I34,palestine!I34,qatar!I34,'saudi arabia'!I34,sudan!I34,syria!I34,UAE!I34,yemen!I34)</f>
        <v>83.692849613133461</v>
      </c>
      <c r="L34" s="40" t="s">
        <v>52</v>
      </c>
      <c r="M34" s="12"/>
      <c r="N34" s="168" t="e">
        <f t="shared" si="3"/>
        <v>#REF!</v>
      </c>
      <c r="O34" s="168" t="e">
        <f t="shared" si="3"/>
        <v>#REF!</v>
      </c>
      <c r="P34" s="168" t="str">
        <f t="shared" si="3"/>
        <v>.</v>
      </c>
      <c r="Q34" s="168" t="str">
        <f t="shared" si="3"/>
        <v>.</v>
      </c>
      <c r="R34" s="168" t="str">
        <f t="shared" si="3"/>
        <v>.</v>
      </c>
      <c r="S34" s="168" t="e">
        <f t="shared" si="3"/>
        <v>#REF!</v>
      </c>
      <c r="T34" s="168" t="e">
        <f t="shared" si="3"/>
        <v>#REF!</v>
      </c>
      <c r="U34" s="168" t="str">
        <f t="shared" si="3"/>
        <v>.</v>
      </c>
      <c r="V34" s="168" t="str">
        <f t="shared" si="3"/>
        <v>.</v>
      </c>
      <c r="W34" s="168" t="str">
        <f t="shared" si="3"/>
        <v>.</v>
      </c>
    </row>
    <row r="35" spans="1:23" x14ac:dyDescent="0.2">
      <c r="A35" s="41" t="s">
        <v>53</v>
      </c>
      <c r="B35" s="39" t="e">
        <f>SUM(bahrain!#REF!,egypt!#REF!,jordan!#REF!,kuwait!#REF!,lebanon!#REF!,oman!#REF!,palestine!#REF!,qatar!#REF!,'saudi arabia'!#REF!,sudan!#REF!,syria!#REF!,UAE!#REF!,yemen!#REF!)</f>
        <v>#REF!</v>
      </c>
      <c r="C35" s="39" t="e">
        <f>SUM(bahrain!#REF!,egypt!#REF!,jordan!#REF!,kuwait!#REF!,lebanon!#REF!,oman!#REF!,palestine!#REF!,qatar!#REF!,'saudi arabia'!#REF!,sudan!#REF!,syria!#REF!,UAE!#REF!,yemen!#REF!)</f>
        <v>#REF!</v>
      </c>
      <c r="D35" s="39">
        <f>SUM(bahrain!B37,egypt!B35,jordan!B35,kuwait!B35,lebanon!B35,oman!B35,palestine!B35,qatar!B35,'saudi arabia'!B35,sudan!B35,syria!B35,UAE!B35,yemen!B35)</f>
        <v>1291.1980922108364</v>
      </c>
      <c r="E35" s="39">
        <f>SUM(bahrain!C37,egypt!C35,jordan!C35,kuwait!C35,lebanon!C35,oman!C35,palestine!C35,qatar!C35,'saudi arabia'!C35,sudan!C35,syria!C35,UAE!C35,yemen!C35)</f>
        <v>1708.4810038743922</v>
      </c>
      <c r="F35" s="136">
        <f>SUM(bahrain!D37,egypt!D35,jordan!D35,kuwait!D35,lebanon!D35,oman!D35,palestine!D35,qatar!D35,'saudi arabia'!D35,sudan!D35,syria!D35,UAE!D35,yemen!D35)</f>
        <v>1945.7338709895923</v>
      </c>
      <c r="G35" s="39" t="e">
        <f>SUM(bahrain!#REF!,egypt!#REF!,jordan!#REF!,kuwait!#REF!,lebanon!#REF!,oman!#REF!,palestine!#REF!,qatar!#REF!,'saudi arabia'!#REF!,sudan!#REF!,syria!#REF!,UAE!#REF!,yemen!#REF!)</f>
        <v>#REF!</v>
      </c>
      <c r="H35" s="39" t="e">
        <f>SUM(bahrain!#REF!,egypt!#REF!,jordan!#REF!,kuwait!#REF!,lebanon!#REF!,oman!#REF!,palestine!#REF!,qatar!#REF!,'saudi arabia'!#REF!,sudan!#REF!,syria!#REF!,UAE!#REF!,yemen!#REF!)</f>
        <v>#REF!</v>
      </c>
      <c r="I35" s="39">
        <f>SUM(bahrain!G37,egypt!G35,jordan!G35,kuwait!G35,lebanon!G35,oman!G35,palestine!G35,qatar!G35,'saudi arabia'!G35,sudan!G35,syria!G35,UAE!G35,yemen!G35)</f>
        <v>465.63881894939396</v>
      </c>
      <c r="J35" s="39">
        <f>SUM(bahrain!H37,egypt!H35,jordan!H35,kuwait!H35,lebanon!H35,oman!H35,palestine!H35,qatar!H35,'saudi arabia'!H35,sudan!H35,syria!H35,UAE!H35,yemen!H35)</f>
        <v>622.43892694083968</v>
      </c>
      <c r="K35" s="136">
        <f>SUM(bahrain!J37,egypt!I35,jordan!I35,kuwait!I35,lebanon!I35,oman!I35,palestine!I35,qatar!I35,'saudi arabia'!I35,sudan!I35,syria!I35,UAE!I35,yemen!I35)</f>
        <v>551.56022257933125</v>
      </c>
      <c r="L35" s="42" t="s">
        <v>54</v>
      </c>
      <c r="N35" s="168" t="e">
        <f t="shared" si="3"/>
        <v>#REF!</v>
      </c>
      <c r="O35" s="168" t="e">
        <f t="shared" si="3"/>
        <v>#REF!</v>
      </c>
      <c r="P35" s="168" t="str">
        <f t="shared" si="3"/>
        <v>.</v>
      </c>
      <c r="Q35" s="168" t="str">
        <f t="shared" si="3"/>
        <v>.</v>
      </c>
      <c r="R35" s="168" t="str">
        <f t="shared" si="3"/>
        <v>.</v>
      </c>
      <c r="S35" s="168" t="e">
        <f t="shared" si="3"/>
        <v>#REF!</v>
      </c>
      <c r="T35" s="168" t="e">
        <f t="shared" si="3"/>
        <v>#REF!</v>
      </c>
      <c r="U35" s="168" t="str">
        <f t="shared" si="3"/>
        <v>.</v>
      </c>
      <c r="V35" s="168" t="str">
        <f t="shared" si="3"/>
        <v>.</v>
      </c>
      <c r="W35" s="168" t="str">
        <f t="shared" si="3"/>
        <v>.</v>
      </c>
    </row>
    <row r="36" spans="1:23" x14ac:dyDescent="0.2">
      <c r="A36" s="41" t="s">
        <v>55</v>
      </c>
      <c r="B36" s="39" t="e">
        <f>SUM(bahrain!#REF!,egypt!#REF!,jordan!#REF!,kuwait!#REF!,lebanon!#REF!,oman!#REF!,palestine!#REF!,qatar!#REF!,'saudi arabia'!#REF!,sudan!#REF!,syria!#REF!,UAE!#REF!,yemen!#REF!)</f>
        <v>#REF!</v>
      </c>
      <c r="C36" s="39" t="e">
        <f>SUM(bahrain!#REF!,egypt!#REF!,jordan!#REF!,kuwait!#REF!,lebanon!#REF!,oman!#REF!,palestine!#REF!,qatar!#REF!,'saudi arabia'!#REF!,sudan!#REF!,syria!#REF!,UAE!#REF!,yemen!#REF!)</f>
        <v>#REF!</v>
      </c>
      <c r="D36" s="39">
        <f>SUM(bahrain!B38,egypt!B36,jordan!B36,kuwait!B36,lebanon!B36,oman!B36,palestine!B36,qatar!B36,'saudi arabia'!B36,sudan!B36,syria!B36,UAE!B36,yemen!B36)</f>
        <v>1866.6841118353802</v>
      </c>
      <c r="E36" s="39">
        <f>SUM(bahrain!C38,egypt!C36,jordan!C36,kuwait!C36,lebanon!C36,oman!C36,palestine!C36,qatar!C36,'saudi arabia'!C36,sudan!C36,syria!C36,UAE!C36,yemen!C36)</f>
        <v>1657.7956576182105</v>
      </c>
      <c r="F36" s="136">
        <f>SUM(bahrain!D38,egypt!D36,jordan!D36,kuwait!D36,lebanon!D36,oman!D36,palestine!D36,qatar!D36,'saudi arabia'!D36,sudan!D36,syria!D36,UAE!D36,yemen!D36)</f>
        <v>2218.4296102614308</v>
      </c>
      <c r="G36" s="39" t="e">
        <f>SUM(bahrain!#REF!,egypt!#REF!,jordan!#REF!,kuwait!#REF!,lebanon!#REF!,oman!#REF!,palestine!#REF!,qatar!#REF!,'saudi arabia'!#REF!,sudan!#REF!,syria!#REF!,UAE!#REF!,yemen!#REF!)</f>
        <v>#REF!</v>
      </c>
      <c r="H36" s="39" t="e">
        <f>SUM(bahrain!#REF!,egypt!#REF!,jordan!#REF!,kuwait!#REF!,lebanon!#REF!,oman!#REF!,palestine!#REF!,qatar!#REF!,'saudi arabia'!#REF!,sudan!#REF!,syria!#REF!,UAE!#REF!,yemen!#REF!)</f>
        <v>#REF!</v>
      </c>
      <c r="I36" s="39">
        <f>SUM(bahrain!G38,egypt!G36,jordan!G36,kuwait!G36,lebanon!G36,oman!G36,palestine!G36,qatar!G36,'saudi arabia'!G36,sudan!G36,syria!G36,UAE!G36,yemen!G36)</f>
        <v>162.7195539018573</v>
      </c>
      <c r="J36" s="39">
        <f>SUM(bahrain!H38,egypt!H36,jordan!H36,kuwait!H36,lebanon!H36,oman!H36,palestine!H36,qatar!H36,'saudi arabia'!H36,sudan!H36,syria!H36,UAE!H36,yemen!H36)</f>
        <v>171.86191321947069</v>
      </c>
      <c r="K36" s="136">
        <f>SUM(bahrain!J38,egypt!I36,jordan!I36,kuwait!I36,lebanon!I36,oman!I36,palestine!I36,qatar!I36,'saudi arabia'!I36,sudan!I36,syria!I36,UAE!I36,yemen!I36)</f>
        <v>187.81845024513481</v>
      </c>
      <c r="L36" s="48" t="s">
        <v>56</v>
      </c>
      <c r="N36" s="168" t="e">
        <f t="shared" si="3"/>
        <v>#REF!</v>
      </c>
      <c r="O36" s="168" t="e">
        <f t="shared" si="3"/>
        <v>#REF!</v>
      </c>
      <c r="P36" s="168" t="str">
        <f t="shared" si="3"/>
        <v>.</v>
      </c>
      <c r="Q36" s="168" t="str">
        <f t="shared" si="3"/>
        <v>.</v>
      </c>
      <c r="R36" s="168" t="str">
        <f t="shared" si="3"/>
        <v>.</v>
      </c>
      <c r="S36" s="168" t="e">
        <f t="shared" si="3"/>
        <v>#REF!</v>
      </c>
      <c r="T36" s="168" t="e">
        <f t="shared" si="3"/>
        <v>#REF!</v>
      </c>
      <c r="U36" s="168" t="str">
        <f t="shared" si="3"/>
        <v>.</v>
      </c>
      <c r="V36" s="168" t="str">
        <f t="shared" si="3"/>
        <v>.</v>
      </c>
      <c r="W36" s="168" t="str">
        <f t="shared" si="3"/>
        <v>.</v>
      </c>
    </row>
    <row r="37" spans="1:23" ht="25.5" x14ac:dyDescent="0.2">
      <c r="A37" s="49" t="s">
        <v>57</v>
      </c>
      <c r="B37" s="22" t="e">
        <f>SUM(bahrain!#REF!,egypt!#REF!,jordan!#REF!,kuwait!#REF!,lebanon!#REF!,oman!#REF!,palestine!#REF!,qatar!#REF!,'saudi arabia'!#REF!,sudan!#REF!,syria!#REF!,UAE!#REF!,yemen!#REF!)</f>
        <v>#REF!</v>
      </c>
      <c r="C37" s="22" t="e">
        <f>SUM(bahrain!#REF!,egypt!#REF!,jordan!#REF!,kuwait!#REF!,lebanon!#REF!,oman!#REF!,palestine!#REF!,qatar!#REF!,'saudi arabia'!#REF!,sudan!#REF!,syria!#REF!,UAE!#REF!,yemen!#REF!)</f>
        <v>#REF!</v>
      </c>
      <c r="D37" s="22">
        <f>SUM(bahrain!B39,egypt!B37,jordan!B37,kuwait!B37,lebanon!B37,oman!B37,palestine!B37,qatar!B37,'saudi arabia'!B37,sudan!B37,syria!B37,UAE!B37,yemen!B37)</f>
        <v>574.12001834895352</v>
      </c>
      <c r="E37" s="22">
        <f>SUM(bahrain!C39,egypt!C37,jordan!C37,kuwait!C37,lebanon!C37,oman!C37,palestine!C37,qatar!C37,'saudi arabia'!C37,sudan!C37,syria!C37,UAE!C37,yemen!C37)</f>
        <v>698.8759905175416</v>
      </c>
      <c r="F37" s="132">
        <f>SUM(bahrain!D39,egypt!D37,jordan!D37,kuwait!D37,lebanon!D37,oman!D37,palestine!D37,qatar!D37,'saudi arabia'!D37,sudan!D37,syria!D37,UAE!D37,yemen!D37)</f>
        <v>746.97331452780747</v>
      </c>
      <c r="G37" s="22" t="e">
        <f>SUM(bahrain!#REF!,egypt!#REF!,jordan!#REF!,kuwait!#REF!,lebanon!#REF!,oman!#REF!,palestine!#REF!,qatar!#REF!,'saudi arabia'!#REF!,sudan!#REF!,syria!#REF!,UAE!#REF!,yemen!#REF!)</f>
        <v>#REF!</v>
      </c>
      <c r="H37" s="22" t="e">
        <f>SUM(bahrain!#REF!,egypt!#REF!,jordan!#REF!,kuwait!#REF!,lebanon!#REF!,oman!#REF!,palestine!#REF!,qatar!#REF!,'saudi arabia'!#REF!,sudan!#REF!,syria!#REF!,UAE!#REF!,yemen!#REF!)</f>
        <v>#REF!</v>
      </c>
      <c r="I37" s="22">
        <f>SUM(bahrain!G39,egypt!G37,jordan!G37,kuwait!G37,lebanon!G37,oman!G37,palestine!G37,qatar!G37,'saudi arabia'!G37,sudan!G37,syria!G37,UAE!G37,yemen!G37)</f>
        <v>26.979944893897077</v>
      </c>
      <c r="J37" s="22">
        <f>SUM(bahrain!H39,egypt!H37,jordan!H37,kuwait!H37,lebanon!H37,oman!H37,palestine!H37,qatar!H37,'saudi arabia'!H37,sudan!H37,syria!H37,UAE!H37,yemen!H37)</f>
        <v>49.344332751891287</v>
      </c>
      <c r="K37" s="132">
        <f>SUM(bahrain!J39,egypt!I37,jordan!I37,kuwait!I37,lebanon!I37,oman!I37,palestine!I37,qatar!I37,'saudi arabia'!I37,sudan!I37,syria!I37,UAE!I37,yemen!I37)</f>
        <v>42.275345553045696</v>
      </c>
      <c r="L37" s="50" t="s">
        <v>58</v>
      </c>
      <c r="N37" s="168" t="e">
        <f t="shared" si="3"/>
        <v>#REF!</v>
      </c>
      <c r="O37" s="168" t="e">
        <f t="shared" si="3"/>
        <v>#REF!</v>
      </c>
      <c r="P37" s="168" t="str">
        <f t="shared" si="3"/>
        <v>.</v>
      </c>
      <c r="Q37" s="168" t="str">
        <f t="shared" si="3"/>
        <v>.</v>
      </c>
      <c r="R37" s="168" t="str">
        <f t="shared" si="3"/>
        <v>.</v>
      </c>
      <c r="S37" s="168" t="e">
        <f t="shared" si="3"/>
        <v>#REF!</v>
      </c>
      <c r="T37" s="168" t="e">
        <f t="shared" si="3"/>
        <v>#REF!</v>
      </c>
      <c r="U37" s="168" t="str">
        <f t="shared" si="3"/>
        <v>.</v>
      </c>
      <c r="V37" s="168" t="str">
        <f t="shared" si="3"/>
        <v>.</v>
      </c>
      <c r="W37" s="168" t="str">
        <f t="shared" si="3"/>
        <v>.</v>
      </c>
    </row>
    <row r="38" spans="1:23" x14ac:dyDescent="0.2">
      <c r="A38" s="38" t="s">
        <v>59</v>
      </c>
      <c r="B38" s="39" t="e">
        <f>SUM(bahrain!#REF!,egypt!#REF!,jordan!#REF!,kuwait!#REF!,lebanon!#REF!,oman!#REF!,palestine!#REF!,qatar!#REF!,'saudi arabia'!#REF!,sudan!#REF!,syria!#REF!,UAE!#REF!,yemen!#REF!)</f>
        <v>#REF!</v>
      </c>
      <c r="C38" s="39" t="e">
        <f>SUM(bahrain!#REF!,egypt!#REF!,jordan!#REF!,kuwait!#REF!,lebanon!#REF!,oman!#REF!,palestine!#REF!,qatar!#REF!,'saudi arabia'!#REF!,sudan!#REF!,syria!#REF!,UAE!#REF!,yemen!#REF!)</f>
        <v>#REF!</v>
      </c>
      <c r="D38" s="39">
        <f>SUM(bahrain!B40,egypt!B38,jordan!B38,kuwait!B38,lebanon!B38,oman!B38,palestine!B38,qatar!B38,'saudi arabia'!B38,sudan!B38,syria!B38,UAE!B38,yemen!B38)</f>
        <v>1477.1772142875202</v>
      </c>
      <c r="E38" s="39">
        <f>SUM(bahrain!C40,egypt!C38,jordan!C38,kuwait!C38,lebanon!C38,oman!C38,palestine!C38,qatar!C38,'saudi arabia'!C38,sudan!C38,syria!C38,UAE!C38,yemen!C38)</f>
        <v>1185.7981090106275</v>
      </c>
      <c r="F38" s="136">
        <f>SUM(bahrain!D40,egypt!D38,jordan!D38,kuwait!D38,lebanon!D38,oman!D38,palestine!D38,qatar!D38,'saudi arabia'!D38,sudan!D38,syria!D38,UAE!D38,yemen!D38)</f>
        <v>1630.2135080396758</v>
      </c>
      <c r="G38" s="39" t="e">
        <f>SUM(bahrain!#REF!,egypt!#REF!,jordan!#REF!,kuwait!#REF!,lebanon!#REF!,oman!#REF!,palestine!#REF!,qatar!#REF!,'saudi arabia'!#REF!,sudan!#REF!,syria!#REF!,UAE!#REF!,yemen!#REF!)</f>
        <v>#REF!</v>
      </c>
      <c r="H38" s="39" t="e">
        <f>SUM(bahrain!#REF!,egypt!#REF!,jordan!#REF!,kuwait!#REF!,lebanon!#REF!,oman!#REF!,palestine!#REF!,qatar!#REF!,'saudi arabia'!#REF!,sudan!#REF!,syria!#REF!,UAE!#REF!,yemen!#REF!)</f>
        <v>#REF!</v>
      </c>
      <c r="I38" s="39">
        <f>SUM(bahrain!G40,egypt!G38,jordan!G38,kuwait!G38,lebanon!G38,oman!G38,palestine!G38,qatar!G38,'saudi arabia'!G38,sudan!G38,syria!G38,UAE!G38,yemen!G38)</f>
        <v>753.37509795998562</v>
      </c>
      <c r="J38" s="39">
        <f>SUM(bahrain!H40,egypt!H38,jordan!H38,kuwait!H38,lebanon!H38,oman!H38,palestine!H38,qatar!H38,'saudi arabia'!H38,sudan!H38,syria!H38,UAE!H38,yemen!H38)</f>
        <v>635.81896115794473</v>
      </c>
      <c r="K38" s="136">
        <f>SUM(bahrain!J40,egypt!I38,jordan!I38,kuwait!I38,lebanon!I38,oman!I38,palestine!I38,qatar!I38,'saudi arabia'!I38,sudan!I38,syria!I38,UAE!I38,yemen!I38)</f>
        <v>623.61884637452647</v>
      </c>
      <c r="L38" s="40" t="s">
        <v>60</v>
      </c>
      <c r="N38" s="168" t="e">
        <f t="shared" si="3"/>
        <v>#REF!</v>
      </c>
      <c r="O38" s="168" t="e">
        <f t="shared" si="3"/>
        <v>#REF!</v>
      </c>
      <c r="P38" s="168" t="str">
        <f t="shared" si="3"/>
        <v>.</v>
      </c>
      <c r="Q38" s="168" t="str">
        <f t="shared" si="3"/>
        <v>.</v>
      </c>
      <c r="R38" s="168" t="str">
        <f t="shared" si="3"/>
        <v>.</v>
      </c>
      <c r="S38" s="168" t="e">
        <f t="shared" si="3"/>
        <v>#REF!</v>
      </c>
      <c r="T38" s="168" t="e">
        <f t="shared" si="3"/>
        <v>#REF!</v>
      </c>
      <c r="U38" s="168" t="str">
        <f t="shared" si="3"/>
        <v>.</v>
      </c>
      <c r="V38" s="168" t="str">
        <f t="shared" si="3"/>
        <v>.</v>
      </c>
      <c r="W38" s="168" t="str">
        <f t="shared" si="3"/>
        <v>.</v>
      </c>
    </row>
    <row r="39" spans="1:23" x14ac:dyDescent="0.2">
      <c r="A39" s="38" t="s">
        <v>61</v>
      </c>
      <c r="B39" s="39" t="e">
        <f>SUM(bahrain!#REF!,egypt!#REF!,jordan!#REF!,kuwait!#REF!,lebanon!#REF!,oman!#REF!,palestine!#REF!,qatar!#REF!,'saudi arabia'!#REF!,sudan!#REF!,syria!#REF!,UAE!#REF!,yemen!#REF!)</f>
        <v>#REF!</v>
      </c>
      <c r="C39" s="39" t="e">
        <f>SUM(bahrain!#REF!,egypt!#REF!,jordan!#REF!,kuwait!#REF!,lebanon!#REF!,oman!#REF!,palestine!#REF!,qatar!#REF!,'saudi arabia'!#REF!,sudan!#REF!,syria!#REF!,UAE!#REF!,yemen!#REF!)</f>
        <v>#REF!</v>
      </c>
      <c r="D39" s="39">
        <f>SUM(bahrain!B41,egypt!B39,jordan!B39,kuwait!B39,lebanon!B39,oman!B39,palestine!B39,qatar!B39,'saudi arabia'!B39,sudan!B39,syria!B39,UAE!B39,yemen!B39)</f>
        <v>12364.457183776984</v>
      </c>
      <c r="E39" s="39">
        <f>SUM(bahrain!C41,egypt!C39,jordan!C39,kuwait!C39,lebanon!C39,oman!C39,palestine!C39,qatar!C39,'saudi arabia'!C39,sudan!C39,syria!C39,UAE!C39,yemen!C39)</f>
        <v>14069.45145415666</v>
      </c>
      <c r="F39" s="136">
        <f>SUM(bahrain!D41,egypt!D39,jordan!D39,kuwait!D39,lebanon!D39,oman!D39,palestine!D39,qatar!D39,'saudi arabia'!D39,sudan!D39,syria!D39,UAE!D39,yemen!D39)</f>
        <v>20290.372199778612</v>
      </c>
      <c r="G39" s="39" t="e">
        <f>SUM(bahrain!#REF!,egypt!#REF!,jordan!#REF!,kuwait!#REF!,lebanon!#REF!,oman!#REF!,palestine!#REF!,qatar!#REF!,'saudi arabia'!#REF!,sudan!#REF!,syria!#REF!,UAE!#REF!,yemen!#REF!)</f>
        <v>#REF!</v>
      </c>
      <c r="H39" s="39" t="e">
        <f>SUM(bahrain!#REF!,egypt!#REF!,jordan!#REF!,kuwait!#REF!,lebanon!#REF!,oman!#REF!,palestine!#REF!,qatar!#REF!,'saudi arabia'!#REF!,sudan!#REF!,syria!#REF!,UAE!#REF!,yemen!#REF!)</f>
        <v>#REF!</v>
      </c>
      <c r="I39" s="39">
        <f>SUM(bahrain!G41,egypt!G39,jordan!G39,kuwait!G39,lebanon!G39,oman!G39,palestine!G39,qatar!G39,'saudi arabia'!G39,sudan!G39,syria!G39,UAE!G39,yemen!G39)</f>
        <v>6157.7576560986836</v>
      </c>
      <c r="J39" s="39">
        <f>SUM(bahrain!H41,egypt!H39,jordan!H39,kuwait!H39,lebanon!H39,oman!H39,palestine!H39,qatar!H39,'saudi arabia'!H39,sudan!H39,syria!H39,UAE!H39,yemen!H39)</f>
        <v>18797.906491251269</v>
      </c>
      <c r="K39" s="136">
        <f>SUM(bahrain!J41,egypt!I39,jordan!I39,kuwait!I39,lebanon!I39,oman!I39,palestine!I39,qatar!I39,'saudi arabia'!I39,sudan!I39,syria!I39,UAE!I39,yemen!I39)</f>
        <v>4058.965295929645</v>
      </c>
      <c r="L39" s="40" t="s">
        <v>62</v>
      </c>
      <c r="N39" s="168" t="e">
        <f t="shared" si="3"/>
        <v>#REF!</v>
      </c>
      <c r="O39" s="168" t="e">
        <f t="shared" si="3"/>
        <v>#REF!</v>
      </c>
      <c r="P39" s="168" t="str">
        <f t="shared" si="3"/>
        <v>.</v>
      </c>
      <c r="Q39" s="168" t="str">
        <f t="shared" si="3"/>
        <v>.</v>
      </c>
      <c r="R39" s="168" t="str">
        <f t="shared" si="3"/>
        <v>.</v>
      </c>
      <c r="S39" s="168" t="e">
        <f t="shared" si="3"/>
        <v>#REF!</v>
      </c>
      <c r="T39" s="168" t="e">
        <f t="shared" si="3"/>
        <v>#REF!</v>
      </c>
      <c r="U39" s="168" t="str">
        <f t="shared" si="3"/>
        <v>.</v>
      </c>
      <c r="V39" s="168" t="str">
        <f t="shared" si="3"/>
        <v>.</v>
      </c>
      <c r="W39" s="168" t="str">
        <f t="shared" si="3"/>
        <v>.</v>
      </c>
    </row>
    <row r="40" spans="1:23" x14ac:dyDescent="0.2">
      <c r="A40" s="41" t="s">
        <v>55</v>
      </c>
      <c r="B40" s="39" t="e">
        <f>SUM(bahrain!#REF!,egypt!#REF!,jordan!#REF!,kuwait!#REF!,lebanon!#REF!,oman!#REF!,palestine!#REF!,qatar!#REF!,'saudi arabia'!#REF!,sudan!#REF!,syria!#REF!,UAE!#REF!,yemen!#REF!)</f>
        <v>#REF!</v>
      </c>
      <c r="C40" s="39" t="e">
        <f>SUM(bahrain!#REF!,egypt!#REF!,jordan!#REF!,kuwait!#REF!,lebanon!#REF!,oman!#REF!,palestine!#REF!,qatar!#REF!,'saudi arabia'!#REF!,sudan!#REF!,syria!#REF!,UAE!#REF!,yemen!#REF!)</f>
        <v>#REF!</v>
      </c>
      <c r="D40" s="39">
        <f>SUM(bahrain!B42,egypt!B40,jordan!B40,kuwait!B40,lebanon!B40,oman!B40,palestine!B40,qatar!B40,'saudi arabia'!B40,sudan!B40,syria!B40,UAE!B40,yemen!B40)</f>
        <v>683.69310211022412</v>
      </c>
      <c r="E40" s="39">
        <f>SUM(bahrain!C42,egypt!C40,jordan!C40,kuwait!C40,lebanon!C40,oman!C40,palestine!C40,qatar!C40,'saudi arabia'!C40,sudan!C40,syria!C40,UAE!C40,yemen!C40)</f>
        <v>911.40991652012212</v>
      </c>
      <c r="F40" s="136">
        <f>SUM(bahrain!D42,egypt!D40,jordan!D40,kuwait!D40,lebanon!D40,oman!D40,palestine!D40,qatar!D40,'saudi arabia'!D40,sudan!D40,syria!D40,UAE!D40,yemen!D40)</f>
        <v>854.7595954612018</v>
      </c>
      <c r="G40" s="39" t="e">
        <f>SUM(bahrain!#REF!,egypt!#REF!,jordan!#REF!,kuwait!#REF!,lebanon!#REF!,oman!#REF!,palestine!#REF!,qatar!#REF!,'saudi arabia'!#REF!,sudan!#REF!,syria!#REF!,UAE!#REF!,yemen!#REF!)</f>
        <v>#REF!</v>
      </c>
      <c r="H40" s="39" t="e">
        <f>SUM(bahrain!#REF!,egypt!#REF!,jordan!#REF!,kuwait!#REF!,lebanon!#REF!,oman!#REF!,palestine!#REF!,qatar!#REF!,'saudi arabia'!#REF!,sudan!#REF!,syria!#REF!,UAE!#REF!,yemen!#REF!)</f>
        <v>#REF!</v>
      </c>
      <c r="I40" s="39">
        <f>SUM(bahrain!G42,egypt!G40,jordan!G40,kuwait!G40,lebanon!G40,oman!G40,palestine!G40,qatar!G40,'saudi arabia'!G40,sudan!G40,syria!G40,UAE!G40,yemen!G40)</f>
        <v>95.289806369025172</v>
      </c>
      <c r="J40" s="39">
        <f>SUM(bahrain!H42,egypt!H40,jordan!H40,kuwait!H40,lebanon!H40,oman!H40,palestine!H40,qatar!H40,'saudi arabia'!H40,sudan!H40,syria!H40,UAE!H40,yemen!H40)</f>
        <v>260.26773936997898</v>
      </c>
      <c r="K40" s="136">
        <f>SUM(bahrain!J42,egypt!I40,jordan!I40,kuwait!I40,lebanon!I40,oman!I40,palestine!I40,qatar!I40,'saudi arabia'!I40,sudan!I40,syria!I40,UAE!I40,yemen!I40)</f>
        <v>43.741737097787919</v>
      </c>
      <c r="L40" s="48" t="s">
        <v>56</v>
      </c>
      <c r="N40" s="168" t="e">
        <f t="shared" si="3"/>
        <v>#REF!</v>
      </c>
      <c r="O40" s="168" t="e">
        <f t="shared" si="3"/>
        <v>#REF!</v>
      </c>
      <c r="P40" s="168" t="str">
        <f t="shared" si="3"/>
        <v>.</v>
      </c>
      <c r="Q40" s="168" t="str">
        <f t="shared" si="3"/>
        <v>.</v>
      </c>
      <c r="R40" s="168" t="str">
        <f t="shared" si="3"/>
        <v>.</v>
      </c>
      <c r="S40" s="168" t="e">
        <f t="shared" si="3"/>
        <v>#REF!</v>
      </c>
      <c r="T40" s="168" t="e">
        <f t="shared" si="3"/>
        <v>#REF!</v>
      </c>
      <c r="U40" s="168" t="str">
        <f t="shared" si="3"/>
        <v>.</v>
      </c>
      <c r="V40" s="168" t="str">
        <f t="shared" si="3"/>
        <v>.</v>
      </c>
      <c r="W40" s="168" t="str">
        <f t="shared" si="3"/>
        <v>.</v>
      </c>
    </row>
    <row r="41" spans="1:23" ht="13.5" thickBot="1" x14ac:dyDescent="0.25">
      <c r="A41" s="52" t="s">
        <v>63</v>
      </c>
      <c r="B41" s="54" t="e">
        <f>SUM(bahrain!#REF!,egypt!#REF!,jordan!#REF!,kuwait!#REF!,lebanon!#REF!,oman!#REF!,palestine!#REF!,qatar!#REF!,'saudi arabia'!#REF!,sudan!#REF!,syria!#REF!,UAE!#REF!,yemen!#REF!)</f>
        <v>#REF!</v>
      </c>
      <c r="C41" s="54" t="e">
        <f>SUM(bahrain!#REF!,egypt!#REF!,jordan!#REF!,kuwait!#REF!,lebanon!#REF!,oman!#REF!,palestine!#REF!,qatar!#REF!,'saudi arabia'!#REF!,sudan!#REF!,syria!#REF!,UAE!#REF!,yemen!#REF!)</f>
        <v>#REF!</v>
      </c>
      <c r="D41" s="54">
        <f>SUM(bahrain!B43,egypt!B41,jordan!B41,kuwait!B41,lebanon!B41,oman!B41,palestine!B41,qatar!B41,'saudi arabia'!B41,sudan!B41,syria!B41,UAE!B41,yemen!B41)</f>
        <v>11487.923102522189</v>
      </c>
      <c r="E41" s="54">
        <f>SUM(bahrain!C43,egypt!C41,jordan!C41,kuwait!C41,lebanon!C41,oman!C41,palestine!C41,qatar!C41,'saudi arabia'!C41,sudan!C41,syria!C41,UAE!C41,yemen!C41)</f>
        <v>12896.87772796952</v>
      </c>
      <c r="F41" s="138">
        <f>SUM(bahrain!D43,egypt!D41,jordan!D41,kuwait!D41,lebanon!D41,oman!D41,palestine!D41,qatar!D41,'saudi arabia'!D41,sudan!D41,syria!D41,UAE!D41,yemen!D41)</f>
        <v>19166.129502693224</v>
      </c>
      <c r="G41" s="54" t="e">
        <f>SUM(bahrain!#REF!,egypt!#REF!,jordan!#REF!,kuwait!#REF!,lebanon!#REF!,oman!#REF!,palestine!#REF!,qatar!#REF!,'saudi arabia'!#REF!,sudan!#REF!,syria!#REF!,UAE!#REF!,yemen!#REF!)</f>
        <v>#REF!</v>
      </c>
      <c r="H41" s="54" t="e">
        <f>SUM(bahrain!#REF!,egypt!#REF!,jordan!#REF!,kuwait!#REF!,lebanon!#REF!,oman!#REF!,palestine!#REF!,qatar!#REF!,'saudi arabia'!#REF!,sudan!#REF!,syria!#REF!,UAE!#REF!,yemen!#REF!)</f>
        <v>#REF!</v>
      </c>
      <c r="I41" s="54">
        <f>SUM(bahrain!G43,egypt!G41,jordan!G41,kuwait!G41,lebanon!G41,oman!G41,palestine!G41,qatar!G41,'saudi arabia'!G41,sudan!G41,syria!G41,UAE!G41,yemen!G41)</f>
        <v>6047.9278225399412</v>
      </c>
      <c r="J41" s="54">
        <f>SUM(bahrain!H43,egypt!H41,jordan!H41,kuwait!H41,lebanon!H41,oman!H41,palestine!H41,qatar!H41,'saudi arabia'!H41,sudan!H41,syria!H41,UAE!H41,yemen!H41)</f>
        <v>18511.645389356436</v>
      </c>
      <c r="K41" s="138">
        <f>SUM(bahrain!J43,egypt!I41,jordan!I41,kuwait!I41,lebanon!I41,oman!I41,palestine!I41,qatar!I41,'saudi arabia'!I41,sudan!I41,syria!I41,UAE!I41,yemen!I41)</f>
        <v>3990.0139821898501</v>
      </c>
      <c r="L41" s="55" t="s">
        <v>64</v>
      </c>
      <c r="N41" s="168" t="e">
        <f t="shared" si="3"/>
        <v>#REF!</v>
      </c>
      <c r="O41" s="168" t="e">
        <f t="shared" si="3"/>
        <v>#REF!</v>
      </c>
      <c r="P41" s="168" t="str">
        <f t="shared" si="3"/>
        <v>.</v>
      </c>
      <c r="Q41" s="168" t="str">
        <f t="shared" si="3"/>
        <v>.</v>
      </c>
      <c r="R41" s="168" t="str">
        <f t="shared" si="3"/>
        <v>.</v>
      </c>
      <c r="S41" s="168" t="e">
        <f t="shared" si="3"/>
        <v>#REF!</v>
      </c>
      <c r="T41" s="168" t="e">
        <f t="shared" si="3"/>
        <v>#REF!</v>
      </c>
      <c r="U41" s="168" t="str">
        <f t="shared" si="3"/>
        <v>.</v>
      </c>
      <c r="V41" s="168" t="str">
        <f t="shared" si="3"/>
        <v>.</v>
      </c>
      <c r="W41" s="168" t="str">
        <f t="shared" si="3"/>
        <v>.</v>
      </c>
    </row>
    <row r="42" spans="1:23" ht="15" thickBot="1" x14ac:dyDescent="0.25">
      <c r="A42" s="56" t="s">
        <v>182</v>
      </c>
      <c r="B42" s="57" t="e">
        <f>SUM(bahrain!#REF!,egypt!#REF!,jordan!#REF!,kuwait!#REF!,lebanon!#REF!,oman!#REF!,palestine!#REF!,qatar!#REF!,'saudi arabia'!#REF!,sudan!#REF!,syria!#REF!,UAE!#REF!,yemen!#REF!)</f>
        <v>#REF!</v>
      </c>
      <c r="C42" s="57" t="e">
        <f>SUM(bahrain!#REF!,egypt!#REF!,jordan!#REF!,kuwait!#REF!,lebanon!#REF!,oman!#REF!,palestine!#REF!,qatar!#REF!,'saudi arabia'!#REF!,sudan!#REF!,syria!#REF!,UAE!#REF!,yemen!#REF!)</f>
        <v>#REF!</v>
      </c>
      <c r="D42" s="57">
        <f>SUM(bahrain!B44,egypt!B42,jordan!B42,kuwait!B42,lebanon!B42,oman!B42,palestine!B42,qatar!B42,'saudi arabia'!B42,sudan!B42,syria!B42,UAE!B42,yemen!B42)</f>
        <v>295.93765736240971</v>
      </c>
      <c r="E42" s="57">
        <f>SUM(bahrain!C44,egypt!C42,jordan!C42,kuwait!C42,lebanon!C42,oman!C42,palestine!C42,qatar!C42,'saudi arabia'!C42,sudan!C42,syria!C42,UAE!C42,yemen!C42)</f>
        <v>198.09259266701744</v>
      </c>
      <c r="F42" s="139">
        <f>SUM(bahrain!D44,egypt!D42,jordan!D42,kuwait!D42,lebanon!D42,oman!D42,palestine!D42,qatar!D42,'saudi arabia'!D42,sudan!D42,syria!D42,UAE!D42,yemen!D42)</f>
        <v>161.38966890895136</v>
      </c>
      <c r="G42" s="57" t="e">
        <f>SUM(bahrain!#REF!,egypt!#REF!,jordan!#REF!,kuwait!#REF!,lebanon!#REF!,oman!#REF!,palestine!#REF!,qatar!#REF!,'saudi arabia'!#REF!,sudan!#REF!,syria!#REF!,UAE!#REF!,yemen!#REF!)</f>
        <v>#REF!</v>
      </c>
      <c r="H42" s="57" t="e">
        <f>SUM(bahrain!#REF!,egypt!#REF!,jordan!#REF!,kuwait!#REF!,lebanon!#REF!,oman!#REF!,palestine!#REF!,qatar!#REF!,'saudi arabia'!#REF!,sudan!#REF!,syria!#REF!,UAE!#REF!,yemen!#REF!)</f>
        <v>#REF!</v>
      </c>
      <c r="I42" s="57">
        <f>SUM(bahrain!G44,egypt!G42,jordan!G42,kuwait!G42,lebanon!G42,oman!G42,palestine!G42,qatar!G42,'saudi arabia'!G42,sudan!G42,syria!G42,UAE!G42,yemen!G42)</f>
        <v>35.752772396559138</v>
      </c>
      <c r="J42" s="57">
        <f>SUM(bahrain!H44,egypt!H42,jordan!H42,kuwait!H42,lebanon!H42,oman!H42,palestine!H42,qatar!H42,'saudi arabia'!H42,sudan!H42,syria!H42,UAE!H42,yemen!H42)</f>
        <v>14.669330051610968</v>
      </c>
      <c r="K42" s="139">
        <f>SUM(bahrain!J44,egypt!I42,jordan!I42,kuwait!I42,lebanon!I42,oman!I42,palestine!I42,qatar!I42,'saudi arabia'!I42,sudan!I42,syria!I42,UAE!I42,yemen!I42)</f>
        <v>27.716569695443368</v>
      </c>
      <c r="L42" s="58" t="s">
        <v>183</v>
      </c>
      <c r="N42" s="168" t="e">
        <f t="shared" si="3"/>
        <v>#REF!</v>
      </c>
      <c r="O42" s="168" t="e">
        <f t="shared" si="3"/>
        <v>#REF!</v>
      </c>
      <c r="P42" s="168" t="str">
        <f t="shared" si="3"/>
        <v>.</v>
      </c>
      <c r="Q42" s="168" t="str">
        <f t="shared" si="3"/>
        <v>.</v>
      </c>
      <c r="R42" s="168" t="str">
        <f t="shared" si="3"/>
        <v>.</v>
      </c>
      <c r="S42" s="168" t="e">
        <f t="shared" si="3"/>
        <v>#REF!</v>
      </c>
      <c r="T42" s="168" t="e">
        <f t="shared" si="3"/>
        <v>#REF!</v>
      </c>
      <c r="U42" s="168" t="str">
        <f t="shared" si="3"/>
        <v>.</v>
      </c>
      <c r="V42" s="168" t="str">
        <f t="shared" si="3"/>
        <v>.</v>
      </c>
      <c r="W42" s="168" t="str">
        <f t="shared" si="3"/>
        <v>.</v>
      </c>
    </row>
    <row r="43" spans="1:23" x14ac:dyDescent="0.2">
      <c r="A43" s="38" t="s">
        <v>65</v>
      </c>
      <c r="B43" s="39" t="e">
        <f>SUM(bahrain!#REF!,egypt!#REF!,jordan!#REF!,kuwait!#REF!,lebanon!#REF!,oman!#REF!,palestine!#REF!,qatar!#REF!,'saudi arabia'!#REF!,sudan!#REF!,syria!#REF!,UAE!#REF!,yemen!#REF!)</f>
        <v>#REF!</v>
      </c>
      <c r="C43" s="39" t="e">
        <f>SUM(bahrain!#REF!,egypt!#REF!,jordan!#REF!,kuwait!#REF!,lebanon!#REF!,oman!#REF!,palestine!#REF!,qatar!#REF!,'saudi arabia'!#REF!,sudan!#REF!,syria!#REF!,UAE!#REF!,yemen!#REF!)</f>
        <v>#REF!</v>
      </c>
      <c r="D43" s="39">
        <f>SUM(bahrain!B31,egypt!B43,jordan!B43,kuwait!B43,lebanon!B43,oman!B43,palestine!B43,qatar!B43,'saudi arabia'!B43,sudan!B43,syria!B43,UAE!B43,yemen!B43)</f>
        <v>494.51500159008356</v>
      </c>
      <c r="E43" s="39">
        <f>SUM(bahrain!C31,egypt!C43,jordan!C43,kuwait!C43,lebanon!C43,oman!C43,palestine!C43,qatar!C43,'saudi arabia'!C43,sudan!C43,syria!C43,UAE!C43,yemen!C43)</f>
        <v>459.17525245374634</v>
      </c>
      <c r="F43" s="136">
        <f>SUM(bahrain!D31,egypt!D43,jordan!D43,kuwait!D43,lebanon!D43,oman!D43,palestine!D43,qatar!D43,'saudi arabia'!D43,sudan!D43,syria!D43,UAE!D43,yemen!D43)</f>
        <v>654.93141459617186</v>
      </c>
      <c r="G43" s="39" t="e">
        <f>SUM(bahrain!#REF!,egypt!#REF!,jordan!#REF!,kuwait!#REF!,lebanon!#REF!,oman!#REF!,palestine!#REF!,qatar!#REF!,'saudi arabia'!#REF!,sudan!#REF!,syria!#REF!,UAE!#REF!,yemen!#REF!)</f>
        <v>#REF!</v>
      </c>
      <c r="H43" s="39" t="e">
        <f>SUM(bahrain!#REF!,egypt!#REF!,jordan!#REF!,kuwait!#REF!,lebanon!#REF!,oman!#REF!,palestine!#REF!,qatar!#REF!,'saudi arabia'!#REF!,sudan!#REF!,syria!#REF!,UAE!#REF!,yemen!#REF!)</f>
        <v>#REF!</v>
      </c>
      <c r="I43" s="39">
        <f>SUM(bahrain!G31,egypt!G43,jordan!G43,kuwait!G43,lebanon!G43,oman!G43,palestine!G43,qatar!G43,'saudi arabia'!G43,sudan!G43,syria!G43,UAE!G43,yemen!G43)</f>
        <v>102.38800595911127</v>
      </c>
      <c r="J43" s="39">
        <f>SUM(bahrain!H31,egypt!H43,jordan!H43,kuwait!H43,lebanon!H43,oman!H43,palestine!H43,qatar!H43,'saudi arabia'!H43,sudan!H43,syria!H43,UAE!H43,yemen!H43)</f>
        <v>105.14884861780806</v>
      </c>
      <c r="K43" s="136">
        <f>SUM(bahrain!J31,egypt!I43,jordan!I43,kuwait!I43,lebanon!I43,oman!I43,palestine!I43,qatar!I43,'saudi arabia'!I43,sudan!I43,syria!I43,UAE!I43,yemen!I43)</f>
        <v>68.581350346897324</v>
      </c>
      <c r="L43" s="40" t="s">
        <v>66</v>
      </c>
      <c r="N43" s="168" t="e">
        <f t="shared" si="3"/>
        <v>#REF!</v>
      </c>
      <c r="O43" s="168" t="e">
        <f t="shared" si="3"/>
        <v>#REF!</v>
      </c>
      <c r="P43" s="168" t="str">
        <f t="shared" si="3"/>
        <v>.</v>
      </c>
      <c r="Q43" s="168" t="str">
        <f t="shared" si="3"/>
        <v>.</v>
      </c>
      <c r="R43" s="168" t="str">
        <f t="shared" si="3"/>
        <v>.</v>
      </c>
      <c r="S43" s="168" t="e">
        <f t="shared" si="3"/>
        <v>#REF!</v>
      </c>
      <c r="T43" s="168" t="e">
        <f t="shared" si="3"/>
        <v>#REF!</v>
      </c>
      <c r="U43" s="168" t="str">
        <f t="shared" si="3"/>
        <v>.</v>
      </c>
      <c r="V43" s="168" t="str">
        <f t="shared" si="3"/>
        <v>.</v>
      </c>
      <c r="W43" s="168" t="str">
        <f t="shared" si="3"/>
        <v>.</v>
      </c>
    </row>
    <row r="44" spans="1:23" s="13" customFormat="1" x14ac:dyDescent="0.2">
      <c r="A44" s="41" t="s">
        <v>67</v>
      </c>
      <c r="B44" s="39" t="e">
        <f>SUM(bahrain!#REF!,egypt!#REF!,jordan!#REF!,kuwait!#REF!,lebanon!#REF!,oman!#REF!,palestine!#REF!,qatar!#REF!,'saudi arabia'!#REF!,sudan!#REF!,syria!#REF!,UAE!#REF!,yemen!#REF!)</f>
        <v>#REF!</v>
      </c>
      <c r="C44" s="39" t="e">
        <f>SUM(bahrain!#REF!,egypt!#REF!,jordan!#REF!,kuwait!#REF!,lebanon!#REF!,oman!#REF!,palestine!#REF!,qatar!#REF!,'saudi arabia'!#REF!,sudan!#REF!,syria!#REF!,UAE!#REF!,yemen!#REF!)</f>
        <v>#REF!</v>
      </c>
      <c r="D44" s="39">
        <f>SUM(bahrain!B45,egypt!B44,jordan!B44,kuwait!B44,lebanon!B44,oman!B44,palestine!B44,qatar!B44,'saudi arabia'!B44,sudan!B44,syria!B44,UAE!B44,yemen!B44)</f>
        <v>23488.23856610505</v>
      </c>
      <c r="E44" s="39">
        <f>SUM(bahrain!C45,egypt!C44,jordan!C44,kuwait!C44,lebanon!C44,oman!C44,palestine!C44,qatar!C44,'saudi arabia'!C44,sudan!C44,syria!C44,UAE!C44,yemen!C44)</f>
        <v>25625.30394074522</v>
      </c>
      <c r="F44" s="136">
        <f>SUM(bahrain!D45,egypt!D44,jordan!D44,kuwait!D44,lebanon!D44,oman!D44,palestine!D44,qatar!D44,'saudi arabia'!D44,sudan!D44,syria!D44,UAE!D44,yemen!D44)</f>
        <v>24730.822244198025</v>
      </c>
      <c r="G44" s="39" t="e">
        <f>SUM(bahrain!#REF!,egypt!#REF!,jordan!#REF!,kuwait!#REF!,lebanon!#REF!,oman!#REF!,palestine!#REF!,qatar!#REF!,'saudi arabia'!#REF!,sudan!#REF!,syria!#REF!,UAE!#REF!,yemen!#REF!)</f>
        <v>#REF!</v>
      </c>
      <c r="H44" s="39" t="e">
        <f>SUM(bahrain!#REF!,egypt!#REF!,jordan!#REF!,kuwait!#REF!,lebanon!#REF!,oman!#REF!,palestine!#REF!,qatar!#REF!,'saudi arabia'!#REF!,sudan!#REF!,syria!#REF!,UAE!#REF!,yemen!#REF!)</f>
        <v>#REF!</v>
      </c>
      <c r="I44" s="39">
        <f>SUM(bahrain!G45,egypt!G44,jordan!G44,kuwait!G44,lebanon!G44,oman!G44,palestine!G44,qatar!G44,'saudi arabia'!G44,sudan!G44,syria!G44,UAE!G44,yemen!G44)</f>
        <v>3135.0031653801848</v>
      </c>
      <c r="J44" s="39">
        <f>SUM(bahrain!H45,egypt!H44,jordan!H44,kuwait!H44,lebanon!H44,oman!H44,palestine!H44,qatar!H44,'saudi arabia'!H44,sudan!H44,syria!H44,UAE!H44,yemen!H44)</f>
        <v>3100.3213396225483</v>
      </c>
      <c r="K44" s="136">
        <f>SUM(bahrain!J45,egypt!I44,jordan!I44,kuwait!I44,lebanon!I44,oman!I44,palestine!I44,qatar!I44,'saudi arabia'!I44,sudan!I44,syria!I44,UAE!I44,yemen!I44)</f>
        <v>3303.1492836214447</v>
      </c>
      <c r="L44" s="42" t="s">
        <v>68</v>
      </c>
      <c r="M44" s="12"/>
      <c r="N44" s="168" t="e">
        <f t="shared" si="3"/>
        <v>#REF!</v>
      </c>
      <c r="O44" s="168" t="e">
        <f t="shared" si="3"/>
        <v>#REF!</v>
      </c>
      <c r="P44" s="168" t="str">
        <f t="shared" si="3"/>
        <v>.</v>
      </c>
      <c r="Q44" s="168" t="str">
        <f t="shared" si="3"/>
        <v>.</v>
      </c>
      <c r="R44" s="168" t="str">
        <f t="shared" si="3"/>
        <v>.</v>
      </c>
      <c r="S44" s="168" t="e">
        <f t="shared" si="3"/>
        <v>#REF!</v>
      </c>
      <c r="T44" s="168" t="e">
        <f t="shared" si="3"/>
        <v>#REF!</v>
      </c>
      <c r="U44" s="168" t="str">
        <f t="shared" si="3"/>
        <v>.</v>
      </c>
      <c r="V44" s="168" t="str">
        <f t="shared" si="3"/>
        <v>.</v>
      </c>
      <c r="W44" s="168" t="str">
        <f t="shared" si="3"/>
        <v>.</v>
      </c>
    </row>
    <row r="45" spans="1:23" x14ac:dyDescent="0.2">
      <c r="A45" s="38" t="s">
        <v>69</v>
      </c>
      <c r="B45" s="39" t="e">
        <f>SUM(bahrain!#REF!,egypt!#REF!,jordan!#REF!,kuwait!#REF!,lebanon!#REF!,oman!#REF!,palestine!#REF!,qatar!#REF!,'saudi arabia'!#REF!,sudan!#REF!,syria!#REF!,UAE!#REF!,yemen!#REF!)</f>
        <v>#REF!</v>
      </c>
      <c r="C45" s="39" t="e">
        <f>SUM(bahrain!#REF!,egypt!#REF!,jordan!#REF!,kuwait!#REF!,lebanon!#REF!,oman!#REF!,palestine!#REF!,qatar!#REF!,'saudi arabia'!#REF!,sudan!#REF!,syria!#REF!,UAE!#REF!,yemen!#REF!)</f>
        <v>#REF!</v>
      </c>
      <c r="D45" s="39">
        <f>SUM(bahrain!B36,egypt!B45,jordan!B45,kuwait!B45,lebanon!B45,oman!B45,palestine!B45,qatar!B45,'saudi arabia'!B45,sudan!B45,syria!B45,UAE!B45,yemen!B45)</f>
        <v>96.384983770911973</v>
      </c>
      <c r="E45" s="39">
        <f>SUM(bahrain!C36,egypt!C45,jordan!C45,kuwait!C45,lebanon!C45,oman!C45,palestine!C45,qatar!C45,'saudi arabia'!C45,sudan!C45,syria!C45,UAE!C45,yemen!C45)</f>
        <v>53.914392706630579</v>
      </c>
      <c r="F45" s="136">
        <f>SUM(bahrain!D36,egypt!D45,jordan!D45,kuwait!D45,lebanon!D45,oman!D45,palestine!D45,qatar!D45,'saudi arabia'!D45,sudan!D45,syria!D45,UAE!D45,yemen!D45)</f>
        <v>49.575176068446865</v>
      </c>
      <c r="G45" s="39" t="e">
        <f>SUM(bahrain!#REF!,egypt!#REF!,jordan!#REF!,kuwait!#REF!,lebanon!#REF!,oman!#REF!,palestine!#REF!,qatar!#REF!,'saudi arabia'!#REF!,sudan!#REF!,syria!#REF!,UAE!#REF!,yemen!#REF!)</f>
        <v>#REF!</v>
      </c>
      <c r="H45" s="39" t="e">
        <f>SUM(bahrain!#REF!,egypt!#REF!,jordan!#REF!,kuwait!#REF!,lebanon!#REF!,oman!#REF!,palestine!#REF!,qatar!#REF!,'saudi arabia'!#REF!,sudan!#REF!,syria!#REF!,UAE!#REF!,yemen!#REF!)</f>
        <v>#REF!</v>
      </c>
      <c r="I45" s="39">
        <f>SUM(bahrain!G36,egypt!G45,jordan!G45,kuwait!G45,lebanon!G45,oman!G45,palestine!G45,qatar!G45,'saudi arabia'!G45,sudan!G45,syria!G45,UAE!G45,yemen!G45)</f>
        <v>5.7881384420414115</v>
      </c>
      <c r="J45" s="39">
        <f>SUM(bahrain!H36,egypt!H45,jordan!H45,kuwait!H45,lebanon!H45,oman!H45,palestine!H45,qatar!H45,'saudi arabia'!H45,sudan!H45,syria!H45,UAE!H45,yemen!H45)</f>
        <v>4.1122072085195622</v>
      </c>
      <c r="K45" s="136">
        <f>SUM(bahrain!J36,egypt!I45,jordan!I45,kuwait!I45,lebanon!I45,oman!I45,palestine!I45,qatar!I45,'saudi arabia'!I45,sudan!I45,syria!I45,UAE!I45,yemen!I45)</f>
        <v>6.4485332440301288</v>
      </c>
      <c r="L45" s="40" t="s">
        <v>70</v>
      </c>
      <c r="N45" s="168" t="e">
        <f t="shared" si="3"/>
        <v>#REF!</v>
      </c>
      <c r="O45" s="168" t="e">
        <f t="shared" si="3"/>
        <v>#REF!</v>
      </c>
      <c r="P45" s="168" t="str">
        <f t="shared" si="3"/>
        <v>.</v>
      </c>
      <c r="Q45" s="168" t="str">
        <f t="shared" si="3"/>
        <v>.</v>
      </c>
      <c r="R45" s="168" t="str">
        <f t="shared" si="3"/>
        <v>.</v>
      </c>
      <c r="S45" s="168" t="e">
        <f t="shared" si="3"/>
        <v>#REF!</v>
      </c>
      <c r="T45" s="168" t="e">
        <f t="shared" si="3"/>
        <v>#REF!</v>
      </c>
      <c r="U45" s="168" t="str">
        <f t="shared" si="3"/>
        <v>.</v>
      </c>
      <c r="V45" s="168" t="str">
        <f t="shared" si="3"/>
        <v>.</v>
      </c>
      <c r="W45" s="168" t="str">
        <f t="shared" si="3"/>
        <v>.</v>
      </c>
    </row>
    <row r="46" spans="1:23" s="13" customFormat="1" x14ac:dyDescent="0.2">
      <c r="A46" s="41" t="s">
        <v>71</v>
      </c>
      <c r="B46" s="39" t="e">
        <f>SUM(bahrain!#REF!,egypt!#REF!,jordan!#REF!,kuwait!#REF!,lebanon!#REF!,oman!#REF!,palestine!#REF!,qatar!#REF!,'saudi arabia'!#REF!,sudan!#REF!,syria!#REF!,UAE!#REF!,yemen!#REF!)</f>
        <v>#REF!</v>
      </c>
      <c r="C46" s="39" t="e">
        <f>SUM(bahrain!#REF!,egypt!#REF!,jordan!#REF!,kuwait!#REF!,lebanon!#REF!,oman!#REF!,palestine!#REF!,qatar!#REF!,'saudi arabia'!#REF!,sudan!#REF!,syria!#REF!,UAE!#REF!,yemen!#REF!)</f>
        <v>#REF!</v>
      </c>
      <c r="D46" s="39">
        <f>SUM(bahrain!B46,egypt!B46,jordan!B46,kuwait!B46,lebanon!B46,oman!B46,palestine!B46,qatar!B46,'saudi arabia'!B46,sudan!B46,syria!B46,UAE!B46,yemen!B46)</f>
        <v>7844.2248158149541</v>
      </c>
      <c r="E46" s="39">
        <f>SUM(bahrain!C46,egypt!C46,jordan!C46,kuwait!C46,lebanon!C46,oman!C46,palestine!C46,qatar!C46,'saudi arabia'!C46,sudan!C46,syria!C46,UAE!C46,yemen!C46)</f>
        <v>8422.6092542025799</v>
      </c>
      <c r="F46" s="136">
        <f>SUM(bahrain!D46,egypt!D46,jordan!D46,kuwait!D46,lebanon!D46,oman!D46,palestine!D46,qatar!D46,'saudi arabia'!D46,sudan!D46,syria!D46,UAE!D46,yemen!D46)</f>
        <v>7576.2687547038377</v>
      </c>
      <c r="G46" s="39" t="e">
        <f>SUM(bahrain!#REF!,egypt!#REF!,jordan!#REF!,kuwait!#REF!,lebanon!#REF!,oman!#REF!,palestine!#REF!,qatar!#REF!,'saudi arabia'!#REF!,sudan!#REF!,syria!#REF!,UAE!#REF!,yemen!#REF!)</f>
        <v>#REF!</v>
      </c>
      <c r="H46" s="39" t="e">
        <f>SUM(bahrain!#REF!,egypt!#REF!,jordan!#REF!,kuwait!#REF!,lebanon!#REF!,oman!#REF!,palestine!#REF!,qatar!#REF!,'saudi arabia'!#REF!,sudan!#REF!,syria!#REF!,UAE!#REF!,yemen!#REF!)</f>
        <v>#REF!</v>
      </c>
      <c r="I46" s="39">
        <f>SUM(bahrain!G46,egypt!G46,jordan!G46,kuwait!G46,lebanon!G46,oman!G46,palestine!G46,qatar!G46,'saudi arabia'!G46,sudan!G46,syria!G46,UAE!G46,yemen!G46)</f>
        <v>842.01412023361104</v>
      </c>
      <c r="J46" s="39">
        <f>SUM(bahrain!H46,egypt!H46,jordan!H46,kuwait!H46,lebanon!H46,oman!H46,palestine!H46,qatar!H46,'saudi arabia'!H46,sudan!H46,syria!H46,UAE!H46,yemen!H46)</f>
        <v>702.94301637428441</v>
      </c>
      <c r="K46" s="136">
        <f>SUM(bahrain!J46,egypt!I46,jordan!I46,kuwait!I46,lebanon!I46,oman!I46,palestine!I46,qatar!I46,'saudi arabia'!I46,sudan!I46,syria!I46,UAE!I46,yemen!I46)</f>
        <v>684.71107662465954</v>
      </c>
      <c r="L46" s="42" t="s">
        <v>72</v>
      </c>
      <c r="M46" s="12"/>
      <c r="N46" s="168" t="e">
        <f t="shared" si="3"/>
        <v>#REF!</v>
      </c>
      <c r="O46" s="168" t="e">
        <f t="shared" si="3"/>
        <v>#REF!</v>
      </c>
      <c r="P46" s="168" t="str">
        <f t="shared" si="3"/>
        <v>.</v>
      </c>
      <c r="Q46" s="168" t="str">
        <f t="shared" si="3"/>
        <v>.</v>
      </c>
      <c r="R46" s="168" t="str">
        <f t="shared" si="3"/>
        <v>.</v>
      </c>
      <c r="S46" s="168" t="e">
        <f t="shared" si="3"/>
        <v>#REF!</v>
      </c>
      <c r="T46" s="168" t="e">
        <f t="shared" si="3"/>
        <v>#REF!</v>
      </c>
      <c r="U46" s="168" t="str">
        <f t="shared" si="3"/>
        <v>.</v>
      </c>
      <c r="V46" s="168" t="str">
        <f t="shared" si="3"/>
        <v>.</v>
      </c>
      <c r="W46" s="168" t="str">
        <f t="shared" si="3"/>
        <v>.</v>
      </c>
    </row>
    <row r="47" spans="1:23" x14ac:dyDescent="0.2">
      <c r="A47" s="41" t="s">
        <v>73</v>
      </c>
      <c r="B47" s="39" t="e">
        <f>SUM(bahrain!#REF!,egypt!#REF!,jordan!#REF!,kuwait!#REF!,lebanon!#REF!,oman!#REF!,palestine!#REF!,qatar!#REF!,'saudi arabia'!#REF!,sudan!#REF!,syria!#REF!,UAE!#REF!,yemen!#REF!)</f>
        <v>#REF!</v>
      </c>
      <c r="C47" s="39" t="e">
        <f>SUM(bahrain!#REF!,egypt!#REF!,jordan!#REF!,kuwait!#REF!,lebanon!#REF!,oman!#REF!,palestine!#REF!,qatar!#REF!,'saudi arabia'!#REF!,sudan!#REF!,syria!#REF!,UAE!#REF!,yemen!#REF!)</f>
        <v>#REF!</v>
      </c>
      <c r="D47" s="39">
        <f>SUM(bahrain!B47,egypt!B47,jordan!B47,kuwait!B47,lebanon!B47,oman!B47,palestine!B47,qatar!B47,'saudi arabia'!B47,sudan!B47,syria!B47,UAE!B47,yemen!B47)</f>
        <v>5511.9580858572945</v>
      </c>
      <c r="E47" s="39">
        <f>SUM(bahrain!C47,egypt!C47,jordan!C47,kuwait!C47,lebanon!C47,oman!C47,palestine!C47,qatar!C47,'saudi arabia'!C47,sudan!C47,syria!C47,UAE!C47,yemen!C47)</f>
        <v>7077.1094839172938</v>
      </c>
      <c r="F47" s="136">
        <f>SUM(bahrain!D47,egypt!D47,jordan!D47,kuwait!D47,lebanon!D47,oman!D47,palestine!D47,qatar!D47,'saudi arabia'!D47,sudan!D47,syria!D47,UAE!D47,yemen!D47)</f>
        <v>5684.7701243146084</v>
      </c>
      <c r="G47" s="39" t="e">
        <f>SUM(bahrain!#REF!,egypt!#REF!,jordan!#REF!,kuwait!#REF!,lebanon!#REF!,oman!#REF!,palestine!#REF!,qatar!#REF!,'saudi arabia'!#REF!,sudan!#REF!,syria!#REF!,UAE!#REF!,yemen!#REF!)</f>
        <v>#REF!</v>
      </c>
      <c r="H47" s="39" t="e">
        <f>SUM(bahrain!#REF!,egypt!#REF!,jordan!#REF!,kuwait!#REF!,lebanon!#REF!,oman!#REF!,palestine!#REF!,qatar!#REF!,'saudi arabia'!#REF!,sudan!#REF!,syria!#REF!,UAE!#REF!,yemen!#REF!)</f>
        <v>#REF!</v>
      </c>
      <c r="I47" s="39">
        <f>SUM(bahrain!G47,egypt!G47,jordan!G47,kuwait!G47,lebanon!G47,oman!G47,palestine!G47,qatar!G47,'saudi arabia'!G47,sudan!G47,syria!G47,UAE!G47,yemen!G47)</f>
        <v>316.44254700924648</v>
      </c>
      <c r="J47" s="39">
        <f>SUM(bahrain!H47,egypt!H47,jordan!H47,kuwait!H47,lebanon!H47,oman!H47,palestine!H47,qatar!H47,'saudi arabia'!H47,sudan!H47,syria!H47,UAE!H47,yemen!H47)</f>
        <v>213.96591832243575</v>
      </c>
      <c r="K47" s="136">
        <f>SUM(bahrain!J47,egypt!I47,jordan!I47,kuwait!I47,lebanon!I47,oman!I47,palestine!I47,qatar!I47,'saudi arabia'!I47,sudan!I47,syria!I47,UAE!I47,yemen!I47)</f>
        <v>391.33200196048227</v>
      </c>
      <c r="L47" s="42" t="s">
        <v>74</v>
      </c>
      <c r="N47" s="168" t="e">
        <f t="shared" si="3"/>
        <v>#REF!</v>
      </c>
      <c r="O47" s="168" t="e">
        <f t="shared" si="3"/>
        <v>#REF!</v>
      </c>
      <c r="P47" s="168" t="str">
        <f t="shared" si="3"/>
        <v>.</v>
      </c>
      <c r="Q47" s="168" t="str">
        <f t="shared" si="3"/>
        <v>.</v>
      </c>
      <c r="R47" s="168" t="str">
        <f t="shared" si="3"/>
        <v>.</v>
      </c>
      <c r="S47" s="168" t="e">
        <f t="shared" si="3"/>
        <v>#REF!</v>
      </c>
      <c r="T47" s="168" t="e">
        <f t="shared" si="3"/>
        <v>#REF!</v>
      </c>
      <c r="U47" s="168" t="str">
        <f t="shared" si="3"/>
        <v>.</v>
      </c>
      <c r="V47" s="168" t="str">
        <f t="shared" si="3"/>
        <v>.</v>
      </c>
      <c r="W47" s="168" t="str">
        <f t="shared" si="3"/>
        <v>.</v>
      </c>
    </row>
    <row r="48" spans="1:23" ht="13.5" thickBot="1" x14ac:dyDescent="0.25">
      <c r="A48" s="59" t="s">
        <v>75</v>
      </c>
      <c r="B48" s="60" t="e">
        <f>SUM(bahrain!#REF!,egypt!#REF!,jordan!#REF!,kuwait!#REF!,lebanon!#REF!,oman!#REF!,palestine!#REF!,qatar!#REF!,'saudi arabia'!#REF!,sudan!#REF!,syria!#REF!,UAE!#REF!,yemen!#REF!)</f>
        <v>#REF!</v>
      </c>
      <c r="C48" s="60" t="e">
        <f>SUM(bahrain!#REF!,egypt!#REF!,jordan!#REF!,kuwait!#REF!,lebanon!#REF!,oman!#REF!,palestine!#REF!,qatar!#REF!,'saudi arabia'!#REF!,sudan!#REF!,syria!#REF!,UAE!#REF!,yemen!#REF!)</f>
        <v>#REF!</v>
      </c>
      <c r="D48" s="60">
        <f>SUM(bahrain!B48,egypt!B48,jordan!B48,kuwait!B48,lebanon!B48,oman!B48,palestine!B48,qatar!B48,'saudi arabia'!B48,sudan!B48,syria!B48,UAE!B48,yemen!B48)</f>
        <v>562.29325277366218</v>
      </c>
      <c r="E48" s="60">
        <f>SUM(bahrain!C48,egypt!C48,jordan!C48,kuwait!C48,lebanon!C48,oman!C48,palestine!C48,qatar!C48,'saudi arabia'!C48,sudan!C48,syria!C48,UAE!C48,yemen!C48)</f>
        <v>852.04212117487759</v>
      </c>
      <c r="F48" s="140">
        <f>SUM(bahrain!D48,egypt!D48,jordan!D48,kuwait!D48,lebanon!D48,oman!D48,palestine!D48,qatar!D48,'saudi arabia'!D48,sudan!D48,syria!D48,UAE!D48,yemen!D48)</f>
        <v>377.77325304045934</v>
      </c>
      <c r="G48" s="60" t="e">
        <f>SUM(bahrain!#REF!,egypt!#REF!,jordan!#REF!,kuwait!#REF!,lebanon!#REF!,oman!#REF!,palestine!#REF!,qatar!#REF!,'saudi arabia'!#REF!,sudan!#REF!,syria!#REF!,UAE!#REF!,yemen!#REF!)</f>
        <v>#REF!</v>
      </c>
      <c r="H48" s="60" t="e">
        <f>SUM(bahrain!#REF!,egypt!#REF!,jordan!#REF!,kuwait!#REF!,lebanon!#REF!,oman!#REF!,palestine!#REF!,qatar!#REF!,'saudi arabia'!#REF!,sudan!#REF!,syria!#REF!,UAE!#REF!,yemen!#REF!)</f>
        <v>#REF!</v>
      </c>
      <c r="I48" s="60">
        <f>SUM(bahrain!G48,egypt!G48,jordan!G48,kuwait!G48,lebanon!G48,oman!G48,palestine!G48,qatar!G48,'saudi arabia'!G48,sudan!G48,syria!G48,UAE!G48,yemen!G48)</f>
        <v>89.540852726982408</v>
      </c>
      <c r="J48" s="60">
        <f>SUM(bahrain!H48,egypt!H48,jordan!H48,kuwait!H48,lebanon!H48,oman!H48,palestine!H48,qatar!H48,'saudi arabia'!H48,sudan!H48,syria!H48,UAE!H48,yemen!H48)</f>
        <v>69.818600591983696</v>
      </c>
      <c r="K48" s="140">
        <f>SUM(bahrain!J48,egypt!I48,jordan!I48,kuwait!I48,lebanon!I48,oman!I48,palestine!I48,qatar!I48,'saudi arabia'!I48,sudan!I48,syria!I48,UAE!I48,yemen!I48)</f>
        <v>93.050691132229844</v>
      </c>
      <c r="L48" s="61" t="s">
        <v>197</v>
      </c>
      <c r="N48" s="168" t="e">
        <f t="shared" si="3"/>
        <v>#REF!</v>
      </c>
      <c r="O48" s="168" t="e">
        <f t="shared" si="3"/>
        <v>#REF!</v>
      </c>
      <c r="P48" s="168" t="str">
        <f t="shared" si="3"/>
        <v>.</v>
      </c>
      <c r="Q48" s="168" t="str">
        <f t="shared" si="3"/>
        <v>.</v>
      </c>
      <c r="R48" s="168" t="str">
        <f t="shared" si="3"/>
        <v>.</v>
      </c>
      <c r="S48" s="168" t="e">
        <f t="shared" si="3"/>
        <v>#REF!</v>
      </c>
      <c r="T48" s="168" t="e">
        <f t="shared" si="3"/>
        <v>#REF!</v>
      </c>
      <c r="U48" s="168" t="str">
        <f t="shared" si="3"/>
        <v>.</v>
      </c>
      <c r="V48" s="168" t="str">
        <f t="shared" si="3"/>
        <v>.</v>
      </c>
      <c r="W48" s="168" t="str">
        <f t="shared" si="3"/>
        <v>.</v>
      </c>
    </row>
    <row r="49" spans="1:23" s="13" customFormat="1" ht="19.5" thickBot="1" x14ac:dyDescent="0.35">
      <c r="A49" s="107" t="s">
        <v>76</v>
      </c>
      <c r="B49" s="27" t="e">
        <f>SUM(bahrain!#REF!,egypt!#REF!,jordan!#REF!,kuwait!#REF!,lebanon!#REF!,oman!#REF!,palestine!#REF!,qatar!#REF!,'saudi arabia'!#REF!,sudan!#REF!,syria!#REF!,UAE!#REF!,yemen!#REF!)</f>
        <v>#REF!</v>
      </c>
      <c r="C49" s="27" t="e">
        <f>SUM(bahrain!#REF!,egypt!#REF!,jordan!#REF!,kuwait!#REF!,lebanon!#REF!,oman!#REF!,palestine!#REF!,qatar!#REF!,'saudi arabia'!#REF!,sudan!#REF!,syria!#REF!,UAE!#REF!,yemen!#REF!)</f>
        <v>#REF!</v>
      </c>
      <c r="D49" s="27">
        <f>SUM(bahrain!B49,egypt!B49,jordan!B49,kuwait!B49,lebanon!B49,oman!B49,palestine!B49,qatar!B49,'saudi arabia'!B49,sudan!B49,syria!B49,UAE!B49,yemen!B49)</f>
        <v>73105.917902656045</v>
      </c>
      <c r="E49" s="27">
        <f>SUM(bahrain!C49,egypt!C49,jordan!C49,kuwait!C49,lebanon!C49,oman!C49,palestine!C49,qatar!C49,'saudi arabia'!C49,sudan!C49,syria!C49,UAE!C49,yemen!C49)</f>
        <v>82118.873653445102</v>
      </c>
      <c r="F49" s="133">
        <f>SUM(bahrain!D49,egypt!D49,jordan!D49,kuwait!D49,lebanon!D49,oman!D49,palestine!D49,qatar!D49,'saudi arabia'!D49,sudan!D49,syria!D49,UAE!D49,yemen!D49)</f>
        <v>86038.044712200775</v>
      </c>
      <c r="G49" s="18" t="e">
        <f>SUM(bahrain!#REF!,egypt!#REF!,jordan!#REF!,kuwait!#REF!,lebanon!#REF!,oman!#REF!,palestine!#REF!,qatar!#REF!,'saudi arabia'!#REF!,sudan!#REF!,syria!#REF!,UAE!#REF!,yemen!#REF!)</f>
        <v>#REF!</v>
      </c>
      <c r="H49" s="18" t="e">
        <f>SUM(bahrain!#REF!,egypt!#REF!,jordan!#REF!,kuwait!#REF!,lebanon!#REF!,oman!#REF!,palestine!#REF!,qatar!#REF!,'saudi arabia'!#REF!,sudan!#REF!,syria!#REF!,UAE!#REF!,yemen!#REF!)</f>
        <v>#REF!</v>
      </c>
      <c r="I49" s="18">
        <f>SUM(bahrain!G49,egypt!G49,jordan!G49,kuwait!G49,lebanon!G49,oman!G49,palestine!G49,qatar!G49,'saudi arabia'!G49,sudan!G49,syria!G49,UAE!G49,yemen!G49)</f>
        <v>67596.584884644733</v>
      </c>
      <c r="J49" s="18">
        <f>SUM(bahrain!H49,egypt!H49,jordan!H49,kuwait!H49,lebanon!H49,oman!H49,palestine!H49,qatar!H49,'saudi arabia'!H49,sudan!H49,syria!H49,UAE!H49,yemen!H49)</f>
        <v>72457.406571484738</v>
      </c>
      <c r="K49" s="131">
        <f>SUM(bahrain!J49,egypt!I49,jordan!I49,kuwait!I49,lebanon!I49,oman!I49,palestine!I49,qatar!I49,'saudi arabia'!I49,sudan!I49,syria!I49,UAE!I49,yemen!I49)</f>
        <v>70372.204344627113</v>
      </c>
      <c r="L49" s="108" t="s">
        <v>77</v>
      </c>
      <c r="M49" s="12"/>
      <c r="N49" s="168" t="e">
        <f t="shared" si="3"/>
        <v>#REF!</v>
      </c>
      <c r="O49" s="168" t="e">
        <f t="shared" si="3"/>
        <v>#REF!</v>
      </c>
      <c r="P49" s="168" t="str">
        <f t="shared" si="3"/>
        <v>.</v>
      </c>
      <c r="Q49" s="168" t="str">
        <f t="shared" si="3"/>
        <v>.</v>
      </c>
      <c r="R49" s="168" t="str">
        <f t="shared" si="3"/>
        <v>.</v>
      </c>
      <c r="S49" s="168" t="e">
        <f t="shared" si="3"/>
        <v>#REF!</v>
      </c>
      <c r="T49" s="168" t="e">
        <f t="shared" si="3"/>
        <v>#REF!</v>
      </c>
      <c r="U49" s="168" t="str">
        <f t="shared" si="3"/>
        <v>.</v>
      </c>
      <c r="V49" s="168" t="str">
        <f t="shared" si="3"/>
        <v>.</v>
      </c>
      <c r="W49" s="168" t="str">
        <f t="shared" si="3"/>
        <v>.</v>
      </c>
    </row>
    <row r="50" spans="1:23" ht="15" thickBot="1" x14ac:dyDescent="0.25">
      <c r="A50" s="63" t="s">
        <v>7</v>
      </c>
      <c r="B50" s="30" t="e">
        <f>SUM(bahrain!#REF!,egypt!#REF!,jordan!#REF!,kuwait!#REF!,lebanon!#REF!,oman!#REF!,palestine!#REF!,qatar!#REF!,'saudi arabia'!#REF!,sudan!#REF!,syria!#REF!,UAE!#REF!,yemen!#REF!)</f>
        <v>#REF!</v>
      </c>
      <c r="C50" s="30" t="e">
        <f>SUM(bahrain!#REF!,egypt!#REF!,jordan!#REF!,kuwait!#REF!,lebanon!#REF!,oman!#REF!,palestine!#REF!,qatar!#REF!,'saudi arabia'!#REF!,sudan!#REF!,syria!#REF!,UAE!#REF!,yemen!#REF!)</f>
        <v>#REF!</v>
      </c>
      <c r="D50" s="30">
        <f>SUM(bahrain!B50,egypt!B50,jordan!B50,kuwait!B50,lebanon!B50,oman!B50,palestine!B50,qatar!B50,'saudi arabia'!B50,sudan!B50,syria!B50,UAE!B50,yemen!B50)</f>
        <v>53430.56937916977</v>
      </c>
      <c r="E50" s="30">
        <f>SUM(bahrain!C50,egypt!C50,jordan!C50,kuwait!C50,lebanon!C50,oman!C50,palestine!C50,qatar!C50,'saudi arabia'!C50,sudan!C50,syria!C50,UAE!C50,yemen!C50)</f>
        <v>61957.073158272447</v>
      </c>
      <c r="F50" s="64">
        <f>SUM(bahrain!D50,egypt!D50,jordan!D50,kuwait!D50,lebanon!D50,oman!D50,palestine!D50,qatar!D50,'saudi arabia'!D50,sudan!D50,syria!D50,UAE!D50,yemen!D50)</f>
        <v>64179.794321650654</v>
      </c>
      <c r="G50" s="30" t="e">
        <f>SUM(bahrain!#REF!,egypt!#REF!,jordan!#REF!,kuwait!#REF!,lebanon!#REF!,oman!#REF!,palestine!#REF!,qatar!#REF!,'saudi arabia'!#REF!,sudan!#REF!,syria!#REF!,UAE!#REF!,yemen!#REF!)</f>
        <v>#REF!</v>
      </c>
      <c r="H50" s="30" t="e">
        <f>SUM(bahrain!#REF!,egypt!#REF!,jordan!#REF!,kuwait!#REF!,lebanon!#REF!,oman!#REF!,palestine!#REF!,qatar!#REF!,'saudi arabia'!#REF!,sudan!#REF!,syria!#REF!,UAE!#REF!,yemen!#REF!)</f>
        <v>#REF!</v>
      </c>
      <c r="I50" s="30">
        <f>SUM(bahrain!G50,egypt!G50,jordan!G50,kuwait!G50,lebanon!G50,oman!G50,palestine!G50,qatar!G50,'saudi arabia'!G50,sudan!G50,syria!G50,UAE!G50,yemen!G50)</f>
        <v>60081.255555897507</v>
      </c>
      <c r="J50" s="30">
        <f>SUM(bahrain!H50,egypt!H50,jordan!H50,kuwait!H50,lebanon!H50,oman!H50,palestine!H50,qatar!H50,'saudi arabia'!H50,sudan!H50,syria!H50,UAE!H50,yemen!H50)</f>
        <v>66343.192663321432</v>
      </c>
      <c r="K50" s="64">
        <f>SUM(bahrain!J50,egypt!I50,jordan!I50,kuwait!I50,lebanon!I50,oman!I50,palestine!I50,qatar!I50,'saudi arabia'!I50,sudan!I50,syria!I50,UAE!I50,yemen!I50)</f>
        <v>63717.544067012474</v>
      </c>
      <c r="L50" s="65" t="s">
        <v>8</v>
      </c>
      <c r="N50" s="168" t="e">
        <f t="shared" si="3"/>
        <v>#REF!</v>
      </c>
      <c r="O50" s="168" t="e">
        <f t="shared" si="3"/>
        <v>#REF!</v>
      </c>
      <c r="P50" s="168" t="str">
        <f t="shared" si="3"/>
        <v>.</v>
      </c>
      <c r="Q50" s="168" t="str">
        <f t="shared" si="3"/>
        <v>.</v>
      </c>
      <c r="R50" s="168" t="str">
        <f t="shared" si="3"/>
        <v>.</v>
      </c>
      <c r="S50" s="168" t="e">
        <f t="shared" si="3"/>
        <v>#REF!</v>
      </c>
      <c r="T50" s="168" t="e">
        <f t="shared" si="3"/>
        <v>#REF!</v>
      </c>
      <c r="U50" s="168" t="str">
        <f t="shared" si="3"/>
        <v>.</v>
      </c>
      <c r="V50" s="168" t="str">
        <f t="shared" si="3"/>
        <v>.</v>
      </c>
      <c r="W50" s="168" t="str">
        <f t="shared" si="3"/>
        <v>.</v>
      </c>
    </row>
    <row r="51" spans="1:23" x14ac:dyDescent="0.2">
      <c r="A51" s="38" t="s">
        <v>78</v>
      </c>
      <c r="B51" s="39" t="e">
        <f>SUM(bahrain!#REF!,egypt!#REF!,jordan!#REF!,kuwait!#REF!,lebanon!#REF!,oman!#REF!,palestine!#REF!,qatar!#REF!,'saudi arabia'!#REF!,sudan!#REF!,syria!#REF!,UAE!#REF!,yemen!#REF!)</f>
        <v>#REF!</v>
      </c>
      <c r="C51" s="39" t="e">
        <f>SUM(bahrain!#REF!,egypt!#REF!,jordan!#REF!,kuwait!#REF!,lebanon!#REF!,oman!#REF!,palestine!#REF!,qatar!#REF!,'saudi arabia'!#REF!,sudan!#REF!,syria!#REF!,UAE!#REF!,yemen!#REF!)</f>
        <v>#REF!</v>
      </c>
      <c r="D51" s="39">
        <f>SUM(bahrain!B51,egypt!B51,jordan!B51,kuwait!B51,lebanon!B51,oman!B51,palestine!B51,qatar!B51,'saudi arabia'!B51,sudan!B51,syria!B51,UAE!B51,yemen!B51)</f>
        <v>4625.4470978743784</v>
      </c>
      <c r="E51" s="39">
        <f>SUM(bahrain!C51,egypt!C51,jordan!C51,kuwait!C51,lebanon!C51,oman!C51,palestine!C51,qatar!C51,'saudi arabia'!C51,sudan!C51,syria!C51,UAE!C51,yemen!C51)</f>
        <v>5091.6874636800458</v>
      </c>
      <c r="F51" s="136">
        <f>SUM(bahrain!D51,egypt!D51,jordan!D51,kuwait!D51,lebanon!D51,oman!D51,palestine!D51,qatar!D51,'saudi arabia'!D51,sudan!D51,syria!D51,UAE!D51,yemen!D51)</f>
        <v>4968.22776945031</v>
      </c>
      <c r="G51" s="39" t="e">
        <f>SUM(bahrain!#REF!,egypt!#REF!,jordan!#REF!,kuwait!#REF!,lebanon!#REF!,oman!#REF!,palestine!#REF!,qatar!#REF!,'saudi arabia'!#REF!,sudan!#REF!,syria!#REF!,UAE!#REF!,yemen!#REF!)</f>
        <v>#REF!</v>
      </c>
      <c r="H51" s="39" t="e">
        <f>SUM(bahrain!#REF!,egypt!#REF!,jordan!#REF!,kuwait!#REF!,lebanon!#REF!,oman!#REF!,palestine!#REF!,qatar!#REF!,'saudi arabia'!#REF!,sudan!#REF!,syria!#REF!,UAE!#REF!,yemen!#REF!)</f>
        <v>#REF!</v>
      </c>
      <c r="I51" s="39">
        <f>SUM(bahrain!G51,egypt!G51,jordan!G51,kuwait!G51,lebanon!G51,oman!G51,palestine!G51,qatar!G51,'saudi arabia'!G51,sudan!G51,syria!G51,UAE!G51,yemen!G51)</f>
        <v>3886.342811649638</v>
      </c>
      <c r="J51" s="39">
        <f>SUM(bahrain!H51,egypt!H51,jordan!H51,kuwait!H51,lebanon!H51,oman!H51,palestine!H51,qatar!H51,'saudi arabia'!H51,sudan!H51,syria!H51,UAE!H51,yemen!H51)</f>
        <v>3491.0951912716228</v>
      </c>
      <c r="K51" s="136">
        <f>SUM(bahrain!J51,egypt!I51,jordan!I51,kuwait!I51,lebanon!I51,oman!I51,palestine!I51,qatar!I51,'saudi arabia'!I51,sudan!I51,syria!I51,UAE!I51,yemen!I51)</f>
        <v>3633.9526866272422</v>
      </c>
      <c r="L51" s="40" t="s">
        <v>79</v>
      </c>
      <c r="N51" s="168" t="e">
        <f t="shared" si="3"/>
        <v>#REF!</v>
      </c>
      <c r="O51" s="168" t="e">
        <f t="shared" si="3"/>
        <v>#REF!</v>
      </c>
      <c r="P51" s="168" t="str">
        <f t="shared" si="3"/>
        <v>.</v>
      </c>
      <c r="Q51" s="168" t="str">
        <f t="shared" si="3"/>
        <v>.</v>
      </c>
      <c r="R51" s="168" t="str">
        <f t="shared" si="3"/>
        <v>.</v>
      </c>
      <c r="S51" s="168" t="e">
        <f t="shared" ref="S51:W101" si="4">IF(G51&lt;0.05,"x",".")</f>
        <v>#REF!</v>
      </c>
      <c r="T51" s="168" t="e">
        <f t="shared" si="4"/>
        <v>#REF!</v>
      </c>
      <c r="U51" s="168" t="str">
        <f t="shared" si="4"/>
        <v>.</v>
      </c>
      <c r="V51" s="168" t="str">
        <f t="shared" si="4"/>
        <v>.</v>
      </c>
      <c r="W51" s="168" t="str">
        <f t="shared" si="4"/>
        <v>.</v>
      </c>
    </row>
    <row r="52" spans="1:23" ht="13.5" thickBot="1" x14ac:dyDescent="0.25">
      <c r="A52" s="38" t="s">
        <v>80</v>
      </c>
      <c r="B52" s="39" t="e">
        <f>SUM(bahrain!#REF!,egypt!#REF!,jordan!#REF!,kuwait!#REF!,lebanon!#REF!,oman!#REF!,palestine!#REF!,qatar!#REF!,'saudi arabia'!#REF!,sudan!#REF!,syria!#REF!,UAE!#REF!,yemen!#REF!)</f>
        <v>#REF!</v>
      </c>
      <c r="C52" s="39" t="e">
        <f>SUM(bahrain!#REF!,egypt!#REF!,jordan!#REF!,kuwait!#REF!,lebanon!#REF!,oman!#REF!,palestine!#REF!,qatar!#REF!,'saudi arabia'!#REF!,sudan!#REF!,syria!#REF!,UAE!#REF!,yemen!#REF!)</f>
        <v>#REF!</v>
      </c>
      <c r="D52" s="39">
        <f>SUM(bahrain!B52,egypt!B52,jordan!B52,kuwait!B52,lebanon!B52,oman!B52,palestine!B52,qatar!B52,'saudi arabia'!B52,sudan!B52,syria!B52,UAE!B52,yemen!B52)</f>
        <v>48805.122281295393</v>
      </c>
      <c r="E52" s="39">
        <f>SUM(bahrain!C52,egypt!C52,jordan!C52,kuwait!C52,lebanon!C52,oman!C52,palestine!C52,qatar!C52,'saudi arabia'!C52,sudan!C52,syria!C52,UAE!C52,yemen!C52)</f>
        <v>56865.38569459242</v>
      </c>
      <c r="F52" s="136">
        <f>SUM(bahrain!D52,egypt!D52,jordan!D52,kuwait!D52,lebanon!D52,oman!D52,palestine!D52,qatar!D52,'saudi arabia'!D52,sudan!D52,syria!D52,UAE!D52,yemen!D52)</f>
        <v>59211.566552200347</v>
      </c>
      <c r="G52" s="39" t="e">
        <f>SUM(bahrain!#REF!,egypt!#REF!,jordan!#REF!,kuwait!#REF!,lebanon!#REF!,oman!#REF!,palestine!#REF!,qatar!#REF!,'saudi arabia'!#REF!,sudan!#REF!,syria!#REF!,UAE!#REF!,yemen!#REF!)</f>
        <v>#REF!</v>
      </c>
      <c r="H52" s="39" t="e">
        <f>SUM(bahrain!#REF!,egypt!#REF!,jordan!#REF!,kuwait!#REF!,lebanon!#REF!,oman!#REF!,palestine!#REF!,qatar!#REF!,'saudi arabia'!#REF!,sudan!#REF!,syria!#REF!,UAE!#REF!,yemen!#REF!)</f>
        <v>#REF!</v>
      </c>
      <c r="I52" s="39">
        <f>SUM(bahrain!G52,egypt!G52,jordan!G52,kuwait!G52,lebanon!G52,oman!G52,palestine!G52,qatar!G52,'saudi arabia'!G52,sudan!G52,syria!G52,UAE!G52,yemen!G52)</f>
        <v>56194.896761428201</v>
      </c>
      <c r="J52" s="39">
        <f>SUM(bahrain!H52,egypt!H52,jordan!H52,kuwait!H52,lebanon!H52,oman!H52,palestine!H52,qatar!H52,'saudi arabia'!H52,sudan!H52,syria!H52,UAE!H52,yemen!H52)</f>
        <v>62852.097472049805</v>
      </c>
      <c r="K52" s="136">
        <f>SUM(bahrain!J52,egypt!I52,jordan!I52,kuwait!I52,lebanon!I52,oman!I52,palestine!I52,qatar!I52,'saudi arabia'!I52,sudan!I52,syria!I52,UAE!I52,yemen!I52)</f>
        <v>60083.591380385238</v>
      </c>
      <c r="L52" s="40" t="s">
        <v>198</v>
      </c>
      <c r="N52" s="168" t="e">
        <f t="shared" ref="N52:R102" si="5">IF(B52&lt;0.05,"x",".")</f>
        <v>#REF!</v>
      </c>
      <c r="O52" s="168" t="e">
        <f t="shared" si="5"/>
        <v>#REF!</v>
      </c>
      <c r="P52" s="168" t="str">
        <f t="shared" si="5"/>
        <v>.</v>
      </c>
      <c r="Q52" s="168" t="str">
        <f t="shared" si="5"/>
        <v>.</v>
      </c>
      <c r="R52" s="168" t="str">
        <f t="shared" si="5"/>
        <v>.</v>
      </c>
      <c r="S52" s="168" t="e">
        <f t="shared" si="4"/>
        <v>#REF!</v>
      </c>
      <c r="T52" s="168" t="e">
        <f t="shared" si="4"/>
        <v>#REF!</v>
      </c>
      <c r="U52" s="168" t="str">
        <f t="shared" si="4"/>
        <v>.</v>
      </c>
      <c r="V52" s="168" t="str">
        <f t="shared" si="4"/>
        <v>.</v>
      </c>
      <c r="W52" s="168" t="str">
        <f t="shared" si="4"/>
        <v>.</v>
      </c>
    </row>
    <row r="53" spans="1:23" ht="15" thickBot="1" x14ac:dyDescent="0.25">
      <c r="A53" s="66" t="s">
        <v>81</v>
      </c>
      <c r="B53" s="30" t="e">
        <f>SUM(bahrain!#REF!,egypt!#REF!,jordan!#REF!,kuwait!#REF!,lebanon!#REF!,oman!#REF!,palestine!#REF!,qatar!#REF!,'saudi arabia'!#REF!,sudan!#REF!,syria!#REF!,UAE!#REF!,yemen!#REF!)</f>
        <v>#REF!</v>
      </c>
      <c r="C53" s="30" t="e">
        <f>SUM(bahrain!#REF!,egypt!#REF!,jordan!#REF!,kuwait!#REF!,lebanon!#REF!,oman!#REF!,palestine!#REF!,qatar!#REF!,'saudi arabia'!#REF!,sudan!#REF!,syria!#REF!,UAE!#REF!,yemen!#REF!)</f>
        <v>#REF!</v>
      </c>
      <c r="D53" s="30">
        <f>SUM(bahrain!B53,egypt!B53,jordan!B53,kuwait!B53,lebanon!B53,oman!B53,palestine!B53,qatar!B53,'saudi arabia'!B53,sudan!B53,syria!B53,UAE!B53,yemen!B53)</f>
        <v>19675.348523486271</v>
      </c>
      <c r="E53" s="30">
        <f>SUM(bahrain!C53,egypt!C53,jordan!C53,kuwait!C53,lebanon!C53,oman!C53,palestine!C53,qatar!C53,'saudi arabia'!C53,sudan!C53,syria!C53,UAE!C53,yemen!C53)</f>
        <v>20161.800495172647</v>
      </c>
      <c r="F53" s="64">
        <f>SUM(bahrain!D53,egypt!D53,jordan!D53,kuwait!D53,lebanon!D53,oman!D53,palestine!D53,qatar!D53,'saudi arabia'!D53,sudan!D53,syria!D53,UAE!D53,yemen!D53)</f>
        <v>21858.250390550125</v>
      </c>
      <c r="G53" s="30" t="e">
        <f>SUM(bahrain!#REF!,egypt!#REF!,jordan!#REF!,kuwait!#REF!,lebanon!#REF!,oman!#REF!,palestine!#REF!,qatar!#REF!,'saudi arabia'!#REF!,sudan!#REF!,syria!#REF!,UAE!#REF!,yemen!#REF!)</f>
        <v>#REF!</v>
      </c>
      <c r="H53" s="30" t="e">
        <f>SUM(bahrain!#REF!,egypt!#REF!,jordan!#REF!,kuwait!#REF!,lebanon!#REF!,oman!#REF!,palestine!#REF!,qatar!#REF!,'saudi arabia'!#REF!,sudan!#REF!,syria!#REF!,UAE!#REF!,yemen!#REF!)</f>
        <v>#REF!</v>
      </c>
      <c r="I53" s="30">
        <f>SUM(bahrain!G53,egypt!G53,jordan!G53,kuwait!G53,lebanon!G53,oman!G53,palestine!G53,qatar!G53,'saudi arabia'!G53,sudan!G53,syria!G53,UAE!G53,yemen!G53)</f>
        <v>7515.3293287472106</v>
      </c>
      <c r="J53" s="30">
        <f>SUM(bahrain!H53,egypt!H53,jordan!H53,kuwait!H53,lebanon!H53,oman!H53,palestine!H53,qatar!H53,'saudi arabia'!H53,sudan!H53,syria!H53,UAE!H53,yemen!H53)</f>
        <v>6114.2139081633195</v>
      </c>
      <c r="K53" s="64">
        <f>SUM(bahrain!J53,egypt!I53,jordan!I53,kuwait!I53,lebanon!I53,oman!I53,palestine!I53,qatar!I53,'saudi arabia'!I53,sudan!I53,syria!I53,UAE!I53,yemen!I53)</f>
        <v>6654.6586776146478</v>
      </c>
      <c r="L53" s="65" t="s">
        <v>82</v>
      </c>
      <c r="N53" s="168" t="e">
        <f t="shared" si="5"/>
        <v>#REF!</v>
      </c>
      <c r="O53" s="168" t="e">
        <f t="shared" si="5"/>
        <v>#REF!</v>
      </c>
      <c r="P53" s="168" t="str">
        <f t="shared" si="5"/>
        <v>.</v>
      </c>
      <c r="Q53" s="168" t="str">
        <f t="shared" si="5"/>
        <v>.</v>
      </c>
      <c r="R53" s="168" t="str">
        <f t="shared" si="5"/>
        <v>.</v>
      </c>
      <c r="S53" s="168" t="e">
        <f t="shared" si="4"/>
        <v>#REF!</v>
      </c>
      <c r="T53" s="168" t="e">
        <f t="shared" si="4"/>
        <v>#REF!</v>
      </c>
      <c r="U53" s="168" t="str">
        <f t="shared" si="4"/>
        <v>.</v>
      </c>
      <c r="V53" s="168" t="str">
        <f t="shared" si="4"/>
        <v>.</v>
      </c>
      <c r="W53" s="168" t="str">
        <f t="shared" si="4"/>
        <v>.</v>
      </c>
    </row>
    <row r="54" spans="1:23" ht="25.5" x14ac:dyDescent="0.2">
      <c r="A54" s="49" t="s">
        <v>83</v>
      </c>
      <c r="B54" s="67" t="e">
        <f>SUM(bahrain!#REF!,egypt!#REF!,jordan!#REF!,kuwait!#REF!,lebanon!#REF!,oman!#REF!,palestine!#REF!,qatar!#REF!,'saudi arabia'!#REF!,sudan!#REF!,syria!#REF!,UAE!#REF!,yemen!#REF!)</f>
        <v>#REF!</v>
      </c>
      <c r="C54" s="67" t="e">
        <f>SUM(bahrain!#REF!,egypt!#REF!,jordan!#REF!,kuwait!#REF!,lebanon!#REF!,oman!#REF!,palestine!#REF!,qatar!#REF!,'saudi arabia'!#REF!,sudan!#REF!,syria!#REF!,UAE!#REF!,yemen!#REF!)</f>
        <v>#REF!</v>
      </c>
      <c r="D54" s="67">
        <f>SUM(bahrain!B54,egypt!B54,jordan!B54,kuwait!B54,lebanon!B54,oman!B54,palestine!B54,qatar!B54,'saudi arabia'!B54,sudan!B54,syria!B54,UAE!B54,yemen!B54)</f>
        <v>18254.494609570269</v>
      </c>
      <c r="E54" s="67">
        <f>SUM(bahrain!C54,egypt!C54,jordan!C54,kuwait!C54,lebanon!C54,oman!C54,palestine!C54,qatar!C54,'saudi arabia'!C54,sudan!C54,syria!C54,UAE!C54,yemen!C54)</f>
        <v>18249.449720890898</v>
      </c>
      <c r="F54" s="141">
        <f>SUM(bahrain!D54,egypt!D54,jordan!D54,kuwait!D54,lebanon!D54,oman!D54,palestine!D54,qatar!D54,'saudi arabia'!D54,sudan!D54,syria!D54,UAE!D54,yemen!D54)</f>
        <v>19988.710728538103</v>
      </c>
      <c r="G54" s="67" t="e">
        <f>SUM(bahrain!#REF!,egypt!#REF!,jordan!#REF!,kuwait!#REF!,lebanon!#REF!,oman!#REF!,palestine!#REF!,qatar!#REF!,'saudi arabia'!#REF!,sudan!#REF!,syria!#REF!,UAE!#REF!,yemen!#REF!)</f>
        <v>#REF!</v>
      </c>
      <c r="H54" s="67" t="e">
        <f>SUM(bahrain!#REF!,egypt!#REF!,jordan!#REF!,kuwait!#REF!,lebanon!#REF!,oman!#REF!,palestine!#REF!,qatar!#REF!,'saudi arabia'!#REF!,sudan!#REF!,syria!#REF!,UAE!#REF!,yemen!#REF!)</f>
        <v>#REF!</v>
      </c>
      <c r="I54" s="67">
        <f>SUM(bahrain!G54,egypt!G54,jordan!G54,kuwait!G54,lebanon!G54,oman!G54,palestine!G54,qatar!G54,'saudi arabia'!G54,sudan!G54,syria!G54,UAE!G54,yemen!G54)</f>
        <v>7010.5525834258005</v>
      </c>
      <c r="J54" s="67">
        <f>SUM(bahrain!H54,egypt!H54,jordan!H54,kuwait!H54,lebanon!H54,oman!H54,palestine!H54,qatar!H54,'saudi arabia'!H54,sudan!H54,syria!H54,UAE!H54,yemen!H54)</f>
        <v>5860.4666187805406</v>
      </c>
      <c r="K54" s="141">
        <f>SUM(bahrain!J54,egypt!I54,jordan!I54,kuwait!I54,lebanon!I54,oman!I54,palestine!I54,qatar!I54,'saudi arabia'!I54,sudan!I54,syria!I54,UAE!I54,yemen!I54)</f>
        <v>6450.352849700168</v>
      </c>
      <c r="L54" s="50" t="s">
        <v>84</v>
      </c>
      <c r="N54" s="168" t="e">
        <f t="shared" si="5"/>
        <v>#REF!</v>
      </c>
      <c r="O54" s="168" t="e">
        <f t="shared" si="5"/>
        <v>#REF!</v>
      </c>
      <c r="P54" s="168" t="str">
        <f t="shared" si="5"/>
        <v>.</v>
      </c>
      <c r="Q54" s="168" t="str">
        <f t="shared" si="5"/>
        <v>.</v>
      </c>
      <c r="R54" s="168" t="str">
        <f t="shared" si="5"/>
        <v>.</v>
      </c>
      <c r="S54" s="168" t="e">
        <f t="shared" si="4"/>
        <v>#REF!</v>
      </c>
      <c r="T54" s="168" t="e">
        <f t="shared" si="4"/>
        <v>#REF!</v>
      </c>
      <c r="U54" s="168" t="str">
        <f t="shared" si="4"/>
        <v>.</v>
      </c>
      <c r="V54" s="168" t="str">
        <f t="shared" si="4"/>
        <v>.</v>
      </c>
      <c r="W54" s="168" t="str">
        <f t="shared" si="4"/>
        <v>.</v>
      </c>
    </row>
    <row r="55" spans="1:23" x14ac:dyDescent="0.2">
      <c r="A55" s="38" t="s">
        <v>85</v>
      </c>
      <c r="B55" s="39" t="e">
        <f>SUM(bahrain!#REF!,egypt!#REF!,jordan!#REF!,kuwait!#REF!,lebanon!#REF!,oman!#REF!,palestine!#REF!,qatar!#REF!,'saudi arabia'!#REF!,sudan!#REF!,syria!#REF!,UAE!#REF!,yemen!#REF!)</f>
        <v>#REF!</v>
      </c>
      <c r="C55" s="39" t="e">
        <f>SUM(bahrain!#REF!,egypt!#REF!,jordan!#REF!,kuwait!#REF!,lebanon!#REF!,oman!#REF!,palestine!#REF!,qatar!#REF!,'saudi arabia'!#REF!,sudan!#REF!,syria!#REF!,UAE!#REF!,yemen!#REF!)</f>
        <v>#REF!</v>
      </c>
      <c r="D55" s="39">
        <f>SUM(bahrain!B55,egypt!B55,jordan!B55,kuwait!B55,lebanon!B55,oman!B55,palestine!B55,qatar!B55,'saudi arabia'!B55,sudan!B55,syria!B55,UAE!B55,yemen!B55)</f>
        <v>3618.7895845716607</v>
      </c>
      <c r="E55" s="39">
        <f>SUM(bahrain!C55,egypt!C55,jordan!C55,kuwait!C55,lebanon!C55,oman!C55,palestine!C55,qatar!C55,'saudi arabia'!C55,sudan!C55,syria!C55,UAE!C55,yemen!C55)</f>
        <v>3065.2107537140055</v>
      </c>
      <c r="F55" s="136">
        <f>SUM(bahrain!D55,egypt!D55,jordan!D55,kuwait!D55,lebanon!D55,oman!D55,palestine!D55,qatar!D55,'saudi arabia'!D55,sudan!D55,syria!D55,UAE!D55,yemen!D55)</f>
        <v>4317.81220074666</v>
      </c>
      <c r="G55" s="39" t="e">
        <f>SUM(bahrain!#REF!,egypt!#REF!,jordan!#REF!,kuwait!#REF!,lebanon!#REF!,oman!#REF!,palestine!#REF!,qatar!#REF!,'saudi arabia'!#REF!,sudan!#REF!,syria!#REF!,UAE!#REF!,yemen!#REF!)</f>
        <v>#REF!</v>
      </c>
      <c r="H55" s="39" t="e">
        <f>SUM(bahrain!#REF!,egypt!#REF!,jordan!#REF!,kuwait!#REF!,lebanon!#REF!,oman!#REF!,palestine!#REF!,qatar!#REF!,'saudi arabia'!#REF!,sudan!#REF!,syria!#REF!,UAE!#REF!,yemen!#REF!)</f>
        <v>#REF!</v>
      </c>
      <c r="I55" s="39">
        <f>SUM(bahrain!G55,egypt!G55,jordan!G55,kuwait!G55,lebanon!G55,oman!G55,palestine!G55,qatar!G55,'saudi arabia'!G55,sudan!G55,syria!G55,UAE!G55,yemen!G55)</f>
        <v>359.76564667536638</v>
      </c>
      <c r="J55" s="39">
        <f>SUM(bahrain!H55,egypt!H55,jordan!H55,kuwait!H55,lebanon!H55,oman!H55,palestine!H55,qatar!H55,'saudi arabia'!H55,sudan!H55,syria!H55,UAE!H55,yemen!H55)</f>
        <v>53.292070156783218</v>
      </c>
      <c r="K55" s="136">
        <f>SUM(bahrain!J55,egypt!I55,jordan!I55,kuwait!I55,lebanon!I55,oman!I55,palestine!I55,qatar!I55,'saudi arabia'!I55,sudan!I55,syria!I55,UAE!I55,yemen!I55)</f>
        <v>390.27784709221129</v>
      </c>
      <c r="L55" s="40" t="s">
        <v>86</v>
      </c>
      <c r="N55" s="168" t="e">
        <f t="shared" si="5"/>
        <v>#REF!</v>
      </c>
      <c r="O55" s="168" t="e">
        <f t="shared" si="5"/>
        <v>#REF!</v>
      </c>
      <c r="P55" s="168" t="str">
        <f t="shared" si="5"/>
        <v>.</v>
      </c>
      <c r="Q55" s="168" t="str">
        <f t="shared" si="5"/>
        <v>.</v>
      </c>
      <c r="R55" s="168" t="str">
        <f t="shared" si="5"/>
        <v>.</v>
      </c>
      <c r="S55" s="168" t="e">
        <f t="shared" si="4"/>
        <v>#REF!</v>
      </c>
      <c r="T55" s="168" t="e">
        <f t="shared" si="4"/>
        <v>#REF!</v>
      </c>
      <c r="U55" s="168" t="str">
        <f t="shared" si="4"/>
        <v>.</v>
      </c>
      <c r="V55" s="168" t="str">
        <f t="shared" si="4"/>
        <v>.</v>
      </c>
      <c r="W55" s="168" t="str">
        <f t="shared" si="4"/>
        <v>.</v>
      </c>
    </row>
    <row r="56" spans="1:23" x14ac:dyDescent="0.2">
      <c r="A56" s="41" t="s">
        <v>87</v>
      </c>
      <c r="B56" s="39" t="e">
        <f>SUM(bahrain!#REF!,egypt!#REF!,jordan!#REF!,kuwait!#REF!,lebanon!#REF!,oman!#REF!,palestine!#REF!,qatar!#REF!,'saudi arabia'!#REF!,sudan!#REF!,syria!#REF!,UAE!#REF!,yemen!#REF!)</f>
        <v>#REF!</v>
      </c>
      <c r="C56" s="39" t="e">
        <f>SUM(bahrain!#REF!,egypt!#REF!,jordan!#REF!,kuwait!#REF!,lebanon!#REF!,oman!#REF!,palestine!#REF!,qatar!#REF!,'saudi arabia'!#REF!,sudan!#REF!,syria!#REF!,UAE!#REF!,yemen!#REF!)</f>
        <v>#REF!</v>
      </c>
      <c r="D56" s="39">
        <f>SUM(bahrain!B56,egypt!B56,jordan!B56,kuwait!B56,lebanon!B56,oman!B56,palestine!B56,qatar!B56,'saudi arabia'!B56,sudan!B56,syria!B56,UAE!B56,yemen!B56)</f>
        <v>2.1379774272004588</v>
      </c>
      <c r="E56" s="39">
        <f>SUM(bahrain!C56,egypt!C56,jordan!C56,kuwait!C56,lebanon!C56,oman!C56,palestine!C56,qatar!C56,'saudi arabia'!C56,sudan!C56,syria!C56,UAE!C56,yemen!C56)</f>
        <v>6.4027753253441819</v>
      </c>
      <c r="F56" s="136">
        <f>SUM(bahrain!D56,egypt!D56,jordan!D56,kuwait!D56,lebanon!D56,oman!D56,palestine!D56,qatar!D56,'saudi arabia'!D56,sudan!D56,syria!D56,UAE!D56,yemen!D56)</f>
        <v>3.0102107612652667</v>
      </c>
      <c r="G56" s="39" t="e">
        <f>SUM(bahrain!#REF!,egypt!#REF!,jordan!#REF!,kuwait!#REF!,lebanon!#REF!,oman!#REF!,palestine!#REF!,qatar!#REF!,'saudi arabia'!#REF!,sudan!#REF!,syria!#REF!,UAE!#REF!,yemen!#REF!)</f>
        <v>#REF!</v>
      </c>
      <c r="H56" s="39" t="e">
        <f>SUM(bahrain!#REF!,egypt!#REF!,jordan!#REF!,kuwait!#REF!,lebanon!#REF!,oman!#REF!,palestine!#REF!,qatar!#REF!,'saudi arabia'!#REF!,sudan!#REF!,syria!#REF!,UAE!#REF!,yemen!#REF!)</f>
        <v>#REF!</v>
      </c>
      <c r="I56" s="39">
        <f>SUM(bahrain!G56,egypt!G56,jordan!G56,kuwait!G56,lebanon!G56,oman!G56,palestine!G56,qatar!G56,'saudi arabia'!G56,sudan!G56,syria!G56,UAE!G56,yemen!G56)</f>
        <v>6.2296775647549794</v>
      </c>
      <c r="J56" s="39">
        <f>SUM(bahrain!H56,egypt!H56,jordan!H56,kuwait!H56,lebanon!H56,oman!H56,palestine!H56,qatar!H56,'saudi arabia'!H56,sudan!H56,syria!H56,UAE!H56,yemen!H56)</f>
        <v>2.2212263314225775</v>
      </c>
      <c r="K56" s="136">
        <f>SUM(bahrain!J56,egypt!I56,jordan!I56,kuwait!I56,lebanon!I56,oman!I56,palestine!I56,qatar!I56,'saudi arabia'!I56,sudan!I56,syria!I56,UAE!I56,yemen!I56)</f>
        <v>1.434866928201592</v>
      </c>
      <c r="L56" s="42" t="s">
        <v>88</v>
      </c>
      <c r="N56" s="168" t="e">
        <f t="shared" si="5"/>
        <v>#REF!</v>
      </c>
      <c r="O56" s="168" t="e">
        <f t="shared" si="5"/>
        <v>#REF!</v>
      </c>
      <c r="P56" s="168" t="str">
        <f t="shared" si="5"/>
        <v>.</v>
      </c>
      <c r="Q56" s="168" t="str">
        <f t="shared" si="5"/>
        <v>.</v>
      </c>
      <c r="R56" s="168" t="str">
        <f t="shared" si="5"/>
        <v>.</v>
      </c>
      <c r="S56" s="168" t="e">
        <f t="shared" si="4"/>
        <v>#REF!</v>
      </c>
      <c r="T56" s="168" t="e">
        <f t="shared" si="4"/>
        <v>#REF!</v>
      </c>
      <c r="U56" s="168" t="str">
        <f t="shared" si="4"/>
        <v>.</v>
      </c>
      <c r="V56" s="168" t="str">
        <f t="shared" si="4"/>
        <v>.</v>
      </c>
      <c r="W56" s="168" t="str">
        <f t="shared" si="4"/>
        <v>.</v>
      </c>
    </row>
    <row r="57" spans="1:23" x14ac:dyDescent="0.2">
      <c r="A57" s="38" t="s">
        <v>89</v>
      </c>
      <c r="B57" s="39" t="e">
        <f>SUM(bahrain!#REF!,egypt!#REF!,jordan!#REF!,kuwait!#REF!,lebanon!#REF!,oman!#REF!,palestine!#REF!,qatar!#REF!,'saudi arabia'!#REF!,sudan!#REF!,syria!#REF!,UAE!#REF!,yemen!#REF!)</f>
        <v>#REF!</v>
      </c>
      <c r="C57" s="39" t="e">
        <f>SUM(bahrain!#REF!,egypt!#REF!,jordan!#REF!,kuwait!#REF!,lebanon!#REF!,oman!#REF!,palestine!#REF!,qatar!#REF!,'saudi arabia'!#REF!,sudan!#REF!,syria!#REF!,UAE!#REF!,yemen!#REF!)</f>
        <v>#REF!</v>
      </c>
      <c r="D57" s="39">
        <f>SUM(bahrain!B57,egypt!B57,jordan!B57,kuwait!B57,lebanon!B57,oman!B57,palestine!B57,qatar!B57,'saudi arabia'!B57,sudan!B57,syria!B57,UAE!B57,yemen!B57)</f>
        <v>11822.857154623674</v>
      </c>
      <c r="E57" s="39">
        <f>SUM(bahrain!C57,egypt!C57,jordan!C57,kuwait!C57,lebanon!C57,oman!C57,palestine!C57,qatar!C57,'saudi arabia'!C57,sudan!C57,syria!C57,UAE!C57,yemen!C57)</f>
        <v>11641.962240255241</v>
      </c>
      <c r="F57" s="136">
        <f>SUM(bahrain!D57,egypt!D57,jordan!D57,kuwait!D57,lebanon!D57,oman!D57,palestine!D57,qatar!D57,'saudi arabia'!D57,sudan!D57,syria!D57,UAE!D57,yemen!D57)</f>
        <v>10880.861989812012</v>
      </c>
      <c r="G57" s="39" t="e">
        <f>SUM(bahrain!#REF!,egypt!#REF!,jordan!#REF!,kuwait!#REF!,lebanon!#REF!,oman!#REF!,palestine!#REF!,qatar!#REF!,'saudi arabia'!#REF!,sudan!#REF!,syria!#REF!,UAE!#REF!,yemen!#REF!)</f>
        <v>#REF!</v>
      </c>
      <c r="H57" s="39" t="e">
        <f>SUM(bahrain!#REF!,egypt!#REF!,jordan!#REF!,kuwait!#REF!,lebanon!#REF!,oman!#REF!,palestine!#REF!,qatar!#REF!,'saudi arabia'!#REF!,sudan!#REF!,syria!#REF!,UAE!#REF!,yemen!#REF!)</f>
        <v>#REF!</v>
      </c>
      <c r="I57" s="39">
        <f>SUM(bahrain!G57,egypt!G57,jordan!G57,kuwait!G57,lebanon!G57,oman!G57,palestine!G57,qatar!G57,'saudi arabia'!G57,sudan!G57,syria!G57,UAE!G57,yemen!G57)</f>
        <v>4669.5033777085036</v>
      </c>
      <c r="J57" s="39">
        <f>SUM(bahrain!H57,egypt!H57,jordan!H57,kuwait!H57,lebanon!H57,oman!H57,palestine!H57,qatar!H57,'saudi arabia'!H57,sudan!H57,syria!H57,UAE!H57,yemen!H57)</f>
        <v>4227.755782356985</v>
      </c>
      <c r="K57" s="136">
        <f>SUM(bahrain!J57,egypt!I57,jordan!I57,kuwait!I57,lebanon!I57,oman!I57,palestine!I57,qatar!I57,'saudi arabia'!I57,sudan!I57,syria!I57,UAE!I57,yemen!I57)</f>
        <v>4317.3222399942879</v>
      </c>
      <c r="L57" s="40" t="s">
        <v>90</v>
      </c>
      <c r="N57" s="168" t="e">
        <f t="shared" si="5"/>
        <v>#REF!</v>
      </c>
      <c r="O57" s="168" t="e">
        <f t="shared" si="5"/>
        <v>#REF!</v>
      </c>
      <c r="P57" s="168" t="str">
        <f t="shared" si="5"/>
        <v>.</v>
      </c>
      <c r="Q57" s="168" t="str">
        <f t="shared" si="5"/>
        <v>.</v>
      </c>
      <c r="R57" s="168" t="str">
        <f t="shared" si="5"/>
        <v>.</v>
      </c>
      <c r="S57" s="168" t="e">
        <f t="shared" si="4"/>
        <v>#REF!</v>
      </c>
      <c r="T57" s="168" t="e">
        <f t="shared" si="4"/>
        <v>#REF!</v>
      </c>
      <c r="U57" s="168" t="str">
        <f t="shared" si="4"/>
        <v>.</v>
      </c>
      <c r="V57" s="168" t="str">
        <f t="shared" si="4"/>
        <v>.</v>
      </c>
      <c r="W57" s="168" t="str">
        <f t="shared" si="4"/>
        <v>.</v>
      </c>
    </row>
    <row r="58" spans="1:23" x14ac:dyDescent="0.2">
      <c r="A58" s="41" t="s">
        <v>91</v>
      </c>
      <c r="B58" s="39" t="e">
        <f>SUM(bahrain!#REF!,egypt!#REF!,jordan!#REF!,kuwait!#REF!,lebanon!#REF!,oman!#REF!,palestine!#REF!,qatar!#REF!,'saudi arabia'!#REF!,sudan!#REF!,syria!#REF!,UAE!#REF!,yemen!#REF!)</f>
        <v>#REF!</v>
      </c>
      <c r="C58" s="39" t="e">
        <f>SUM(bahrain!#REF!,egypt!#REF!,jordan!#REF!,kuwait!#REF!,lebanon!#REF!,oman!#REF!,palestine!#REF!,qatar!#REF!,'saudi arabia'!#REF!,sudan!#REF!,syria!#REF!,UAE!#REF!,yemen!#REF!)</f>
        <v>#REF!</v>
      </c>
      <c r="D58" s="39">
        <f>SUM(bahrain!B58,egypt!B58,jordan!B58,kuwait!B58,lebanon!B58,oman!B58,palestine!B58,qatar!B58,'saudi arabia'!B58,sudan!B58,syria!B58,UAE!B58,yemen!B58)</f>
        <v>561.34371117706075</v>
      </c>
      <c r="E58" s="39">
        <f>SUM(bahrain!C58,egypt!C58,jordan!C58,kuwait!C58,lebanon!C58,oman!C58,palestine!C58,qatar!C58,'saudi arabia'!C58,sudan!C58,syria!C58,UAE!C58,yemen!C58)</f>
        <v>567.13134224251303</v>
      </c>
      <c r="F58" s="136">
        <f>SUM(bahrain!D58,egypt!D58,jordan!D58,kuwait!D58,lebanon!D58,oman!D58,palestine!D58,qatar!D58,'saudi arabia'!D58,sudan!D58,syria!D58,UAE!D58,yemen!D58)</f>
        <v>640.81512849378851</v>
      </c>
      <c r="G58" s="39" t="e">
        <f>SUM(bahrain!#REF!,egypt!#REF!,jordan!#REF!,kuwait!#REF!,lebanon!#REF!,oman!#REF!,palestine!#REF!,qatar!#REF!,'saudi arabia'!#REF!,sudan!#REF!,syria!#REF!,UAE!#REF!,yemen!#REF!)</f>
        <v>#REF!</v>
      </c>
      <c r="H58" s="39" t="e">
        <f>SUM(bahrain!#REF!,egypt!#REF!,jordan!#REF!,kuwait!#REF!,lebanon!#REF!,oman!#REF!,palestine!#REF!,qatar!#REF!,'saudi arabia'!#REF!,sudan!#REF!,syria!#REF!,UAE!#REF!,yemen!#REF!)</f>
        <v>#REF!</v>
      </c>
      <c r="I58" s="39">
        <f>SUM(bahrain!G58,egypt!G58,jordan!G58,kuwait!G58,lebanon!G58,oman!G58,palestine!G58,qatar!G58,'saudi arabia'!G58,sudan!G58,syria!G58,UAE!G58,yemen!G58)</f>
        <v>382.64097411000614</v>
      </c>
      <c r="J58" s="39">
        <f>SUM(bahrain!H58,egypt!H58,jordan!H58,kuwait!H58,lebanon!H58,oman!H58,palestine!H58,qatar!H58,'saudi arabia'!H58,sudan!H58,syria!H58,UAE!H58,yemen!H58)</f>
        <v>156.60525701329917</v>
      </c>
      <c r="K58" s="136">
        <f>SUM(bahrain!J58,egypt!I58,jordan!I58,kuwait!I58,lebanon!I58,oman!I58,palestine!I58,qatar!I58,'saudi arabia'!I58,sudan!I58,syria!I58,UAE!I58,yemen!I58)</f>
        <v>317.91672193546242</v>
      </c>
      <c r="L58" s="42" t="s">
        <v>92</v>
      </c>
      <c r="N58" s="168" t="e">
        <f t="shared" si="5"/>
        <v>#REF!</v>
      </c>
      <c r="O58" s="168" t="e">
        <f t="shared" si="5"/>
        <v>#REF!</v>
      </c>
      <c r="P58" s="168" t="str">
        <f t="shared" si="5"/>
        <v>.</v>
      </c>
      <c r="Q58" s="168" t="str">
        <f t="shared" si="5"/>
        <v>.</v>
      </c>
      <c r="R58" s="168" t="str">
        <f t="shared" si="5"/>
        <v>.</v>
      </c>
      <c r="S58" s="168" t="e">
        <f t="shared" si="4"/>
        <v>#REF!</v>
      </c>
      <c r="T58" s="168" t="e">
        <f t="shared" si="4"/>
        <v>#REF!</v>
      </c>
      <c r="U58" s="168" t="str">
        <f t="shared" si="4"/>
        <v>.</v>
      </c>
      <c r="V58" s="168" t="str">
        <f t="shared" si="4"/>
        <v>.</v>
      </c>
      <c r="W58" s="168" t="str">
        <f t="shared" si="4"/>
        <v>.</v>
      </c>
    </row>
    <row r="59" spans="1:23" x14ac:dyDescent="0.2">
      <c r="A59" s="41" t="s">
        <v>93</v>
      </c>
      <c r="B59" s="39" t="e">
        <f>SUM(bahrain!#REF!,egypt!#REF!,jordan!#REF!,kuwait!#REF!,lebanon!#REF!,oman!#REF!,palestine!#REF!,qatar!#REF!,'saudi arabia'!#REF!,sudan!#REF!,syria!#REF!,UAE!#REF!,yemen!#REF!)</f>
        <v>#REF!</v>
      </c>
      <c r="C59" s="39" t="e">
        <f>SUM(bahrain!#REF!,egypt!#REF!,jordan!#REF!,kuwait!#REF!,lebanon!#REF!,oman!#REF!,palestine!#REF!,qatar!#REF!,'saudi arabia'!#REF!,sudan!#REF!,syria!#REF!,UAE!#REF!,yemen!#REF!)</f>
        <v>#REF!</v>
      </c>
      <c r="D59" s="39">
        <f>SUM(bahrain!B59,egypt!B59,jordan!B59,kuwait!B59,lebanon!B59,oman!B59,palestine!B59,qatar!B59,'saudi arabia'!B59,sudan!B59,syria!B59,UAE!B59,yemen!B59)</f>
        <v>131.00917444337861</v>
      </c>
      <c r="E59" s="39">
        <f>SUM(bahrain!C59,egypt!C59,jordan!C59,kuwait!C59,lebanon!C59,oman!C59,palestine!C59,qatar!C59,'saudi arabia'!C59,sudan!C59,syria!C59,UAE!C59,yemen!C59)</f>
        <v>107.81525436317551</v>
      </c>
      <c r="F59" s="136">
        <f>SUM(bahrain!D59,egypt!D59,jordan!D59,kuwait!D59,lebanon!D59,oman!D59,palestine!D59,qatar!D59,'saudi arabia'!D59,sudan!D59,syria!D59,UAE!D59,yemen!D59)</f>
        <v>124.48903595177701</v>
      </c>
      <c r="G59" s="39" t="e">
        <f>SUM(bahrain!#REF!,egypt!#REF!,jordan!#REF!,kuwait!#REF!,lebanon!#REF!,oman!#REF!,palestine!#REF!,qatar!#REF!,'saudi arabia'!#REF!,sudan!#REF!,syria!#REF!,UAE!#REF!,yemen!#REF!)</f>
        <v>#REF!</v>
      </c>
      <c r="H59" s="39" t="e">
        <f>SUM(bahrain!#REF!,egypt!#REF!,jordan!#REF!,kuwait!#REF!,lebanon!#REF!,oman!#REF!,palestine!#REF!,qatar!#REF!,'saudi arabia'!#REF!,sudan!#REF!,syria!#REF!,UAE!#REF!,yemen!#REF!)</f>
        <v>#REF!</v>
      </c>
      <c r="I59" s="39">
        <f>SUM(bahrain!G59,egypt!G59,jordan!G59,kuwait!G59,lebanon!G59,oman!G59,palestine!G59,qatar!G59,'saudi arabia'!G59,sudan!G59,syria!G59,UAE!G59,yemen!G59)</f>
        <v>48.273594375809019</v>
      </c>
      <c r="J59" s="39">
        <f>SUM(bahrain!H59,egypt!H59,jordan!H59,kuwait!H59,lebanon!H59,oman!H59,palestine!H59,qatar!H59,'saudi arabia'!H59,sudan!H59,syria!H59,UAE!H59,yemen!H59)</f>
        <v>35.151546228165103</v>
      </c>
      <c r="K59" s="136">
        <f>SUM(bahrain!J59,egypt!I59,jordan!I59,kuwait!I59,lebanon!I59,oman!I59,palestine!I59,qatar!I59,'saudi arabia'!I59,sudan!I59,syria!I59,UAE!I59,yemen!I59)</f>
        <v>50.295071906953801</v>
      </c>
      <c r="L59" s="42" t="s">
        <v>94</v>
      </c>
      <c r="N59" s="168" t="e">
        <f t="shared" si="5"/>
        <v>#REF!</v>
      </c>
      <c r="O59" s="168" t="e">
        <f t="shared" si="5"/>
        <v>#REF!</v>
      </c>
      <c r="P59" s="168" t="str">
        <f t="shared" si="5"/>
        <v>.</v>
      </c>
      <c r="Q59" s="168" t="str">
        <f t="shared" si="5"/>
        <v>.</v>
      </c>
      <c r="R59" s="168" t="str">
        <f t="shared" si="5"/>
        <v>.</v>
      </c>
      <c r="S59" s="168" t="e">
        <f t="shared" si="4"/>
        <v>#REF!</v>
      </c>
      <c r="T59" s="168" t="e">
        <f t="shared" si="4"/>
        <v>#REF!</v>
      </c>
      <c r="U59" s="168" t="str">
        <f t="shared" si="4"/>
        <v>.</v>
      </c>
      <c r="V59" s="168" t="str">
        <f t="shared" si="4"/>
        <v>.</v>
      </c>
      <c r="W59" s="168" t="str">
        <f t="shared" si="4"/>
        <v>.</v>
      </c>
    </row>
    <row r="60" spans="1:23" x14ac:dyDescent="0.2">
      <c r="A60" s="41" t="s">
        <v>95</v>
      </c>
      <c r="B60" s="39" t="e">
        <f>SUM(bahrain!#REF!,egypt!#REF!,jordan!#REF!,kuwait!#REF!,lebanon!#REF!,oman!#REF!,palestine!#REF!,qatar!#REF!,'saudi arabia'!#REF!,sudan!#REF!,syria!#REF!,UAE!#REF!,yemen!#REF!)</f>
        <v>#REF!</v>
      </c>
      <c r="C60" s="39" t="e">
        <f>SUM(bahrain!#REF!,egypt!#REF!,jordan!#REF!,kuwait!#REF!,lebanon!#REF!,oman!#REF!,palestine!#REF!,qatar!#REF!,'saudi arabia'!#REF!,sudan!#REF!,syria!#REF!,UAE!#REF!,yemen!#REF!)</f>
        <v>#REF!</v>
      </c>
      <c r="D60" s="39">
        <f>SUM(bahrain!B60,egypt!B60,jordan!B60,kuwait!B60,lebanon!B60,oman!B60,palestine!B60,qatar!B60,'saudi arabia'!B60,sudan!B60,syria!B60,UAE!B60,yemen!B60)</f>
        <v>1652.4145089569026</v>
      </c>
      <c r="E60" s="39">
        <f>SUM(bahrain!C60,egypt!C60,jordan!C60,kuwait!C60,lebanon!C60,oman!C60,palestine!C60,qatar!C60,'saudi arabia'!C60,sudan!C60,syria!C60,UAE!C60,yemen!C60)</f>
        <v>2338.0954186187864</v>
      </c>
      <c r="F60" s="136">
        <f>SUM(bahrain!D60,egypt!D60,jordan!D60,kuwait!D60,lebanon!D60,oman!D60,palestine!D60,qatar!D60,'saudi arabia'!D60,sudan!D60,syria!D60,UAE!D60,yemen!D60)</f>
        <v>3288.8461189140044</v>
      </c>
      <c r="G60" s="39" t="e">
        <f>SUM(bahrain!#REF!,egypt!#REF!,jordan!#REF!,kuwait!#REF!,lebanon!#REF!,oman!#REF!,palestine!#REF!,qatar!#REF!,'saudi arabia'!#REF!,sudan!#REF!,syria!#REF!,UAE!#REF!,yemen!#REF!)</f>
        <v>#REF!</v>
      </c>
      <c r="H60" s="39" t="e">
        <f>SUM(bahrain!#REF!,egypt!#REF!,jordan!#REF!,kuwait!#REF!,lebanon!#REF!,oman!#REF!,palestine!#REF!,qatar!#REF!,'saudi arabia'!#REF!,sudan!#REF!,syria!#REF!,UAE!#REF!,yemen!#REF!)</f>
        <v>#REF!</v>
      </c>
      <c r="I60" s="39">
        <f>SUM(bahrain!G60,egypt!G60,jordan!G60,kuwait!G60,lebanon!G60,oman!G60,palestine!G60,qatar!G60,'saudi arabia'!G60,sudan!G60,syria!G60,UAE!G60,yemen!G60)</f>
        <v>1254.463711612073</v>
      </c>
      <c r="J60" s="39">
        <f>SUM(bahrain!H60,egypt!H60,jordan!H60,kuwait!H60,lebanon!H60,oman!H60,palestine!H60,qatar!H60,'saudi arabia'!H60,sudan!H60,syria!H60,UAE!H60,yemen!H60)</f>
        <v>938.60206399601759</v>
      </c>
      <c r="K60" s="136">
        <f>SUM(bahrain!J60,egypt!I60,jordan!I60,kuwait!I60,lebanon!I60,oman!I60,palestine!I60,qatar!I60,'saudi arabia'!I60,sudan!I60,syria!I60,UAE!I60,yemen!I60)</f>
        <v>893.67232878799791</v>
      </c>
      <c r="L60" s="42" t="s">
        <v>96</v>
      </c>
      <c r="N60" s="168" t="e">
        <f t="shared" si="5"/>
        <v>#REF!</v>
      </c>
      <c r="O60" s="168" t="e">
        <f t="shared" si="5"/>
        <v>#REF!</v>
      </c>
      <c r="P60" s="168" t="str">
        <f t="shared" si="5"/>
        <v>.</v>
      </c>
      <c r="Q60" s="168" t="str">
        <f t="shared" si="5"/>
        <v>.</v>
      </c>
      <c r="R60" s="168" t="str">
        <f t="shared" si="5"/>
        <v>.</v>
      </c>
      <c r="S60" s="168" t="e">
        <f t="shared" si="4"/>
        <v>#REF!</v>
      </c>
      <c r="T60" s="168" t="e">
        <f t="shared" si="4"/>
        <v>#REF!</v>
      </c>
      <c r="U60" s="168" t="str">
        <f t="shared" si="4"/>
        <v>.</v>
      </c>
      <c r="V60" s="168" t="str">
        <f t="shared" si="4"/>
        <v>.</v>
      </c>
      <c r="W60" s="168" t="str">
        <f t="shared" si="4"/>
        <v>.</v>
      </c>
    </row>
    <row r="61" spans="1:23" x14ac:dyDescent="0.2">
      <c r="A61" s="38" t="s">
        <v>55</v>
      </c>
      <c r="B61" s="51" t="e">
        <f>SUM(bahrain!#REF!,egypt!#REF!,jordan!#REF!,kuwait!#REF!,lebanon!#REF!,oman!#REF!,palestine!#REF!,qatar!#REF!,'saudi arabia'!#REF!,sudan!#REF!,syria!#REF!,UAE!#REF!,yemen!#REF!)</f>
        <v>#REF!</v>
      </c>
      <c r="C61" s="51" t="e">
        <f>SUM(bahrain!#REF!,egypt!#REF!,jordan!#REF!,kuwait!#REF!,lebanon!#REF!,oman!#REF!,palestine!#REF!,qatar!#REF!,'saudi arabia'!#REF!,sudan!#REF!,syria!#REF!,UAE!#REF!,yemen!#REF!)</f>
        <v>#REF!</v>
      </c>
      <c r="D61" s="51">
        <f>SUM(bahrain!B61,egypt!B61,jordan!B61,kuwait!B61,lebanon!B61,oman!B61,palestine!B61,qatar!B61,'saudi arabia'!B61,sudan!B61,syria!B61,UAE!B61,yemen!B61)</f>
        <v>465.89398768983204</v>
      </c>
      <c r="E61" s="51">
        <f>SUM(bahrain!C61,egypt!C61,jordan!C61,kuwait!C61,lebanon!C61,oman!C61,palestine!C61,qatar!C61,'saudi arabia'!C61,sudan!C61,syria!C61,UAE!C61,yemen!C61)</f>
        <v>522.75698401233024</v>
      </c>
      <c r="F61" s="159">
        <f>SUM(bahrain!D61,egypt!D61,jordan!D61,kuwait!D61,lebanon!D61,oman!D61,palestine!D61,qatar!D61,'saudi arabia'!D61,sudan!D61,syria!D61,UAE!D61,yemen!D61)</f>
        <v>732.80024001090021</v>
      </c>
      <c r="G61" s="39" t="e">
        <f>SUM(bahrain!#REF!,egypt!#REF!,jordan!#REF!,kuwait!#REF!,lebanon!#REF!,oman!#REF!,palestine!#REF!,qatar!#REF!,'saudi arabia'!#REF!,sudan!#REF!,syria!#REF!,UAE!#REF!,yemen!#REF!)</f>
        <v>#REF!</v>
      </c>
      <c r="H61" s="39" t="e">
        <f>SUM(bahrain!#REF!,egypt!#REF!,jordan!#REF!,kuwait!#REF!,lebanon!#REF!,oman!#REF!,palestine!#REF!,qatar!#REF!,'saudi arabia'!#REF!,sudan!#REF!,syria!#REF!,UAE!#REF!,yemen!#REF!)</f>
        <v>#REF!</v>
      </c>
      <c r="I61" s="39">
        <f>SUM(bahrain!G61,egypt!G61,jordan!G61,kuwait!G61,lebanon!G61,oman!G61,palestine!G61,qatar!G61,'saudi arabia'!G61,sudan!G61,syria!G61,UAE!G61,yemen!G61)</f>
        <v>289.58875675568106</v>
      </c>
      <c r="J61" s="39">
        <f>SUM(bahrain!H61,egypt!H61,jordan!H61,kuwait!H61,lebanon!H61,oman!H61,palestine!H61,qatar!H61,'saudi arabia'!H61,sudan!H61,syria!H61,UAE!H61,yemen!H61)</f>
        <v>446.69859874966698</v>
      </c>
      <c r="K61" s="136">
        <f>SUM(bahrain!J61,egypt!I61,jordan!I61,kuwait!I61,lebanon!I61,oman!I61,palestine!I61,qatar!I61,'saudi arabia'!I61,sudan!I61,syria!I61,UAE!I61,yemen!I61)</f>
        <v>479.41329357044208</v>
      </c>
      <c r="L61" s="40" t="s">
        <v>56</v>
      </c>
      <c r="N61" s="168" t="e">
        <f t="shared" si="5"/>
        <v>#REF!</v>
      </c>
      <c r="O61" s="168" t="e">
        <f t="shared" si="5"/>
        <v>#REF!</v>
      </c>
      <c r="P61" s="168" t="str">
        <f t="shared" si="5"/>
        <v>.</v>
      </c>
      <c r="Q61" s="168" t="str">
        <f t="shared" si="5"/>
        <v>.</v>
      </c>
      <c r="R61" s="168" t="str">
        <f t="shared" si="5"/>
        <v>.</v>
      </c>
      <c r="S61" s="168" t="e">
        <f t="shared" si="4"/>
        <v>#REF!</v>
      </c>
      <c r="T61" s="168" t="e">
        <f t="shared" si="4"/>
        <v>#REF!</v>
      </c>
      <c r="U61" s="168" t="str">
        <f t="shared" si="4"/>
        <v>.</v>
      </c>
      <c r="V61" s="168" t="str">
        <f t="shared" si="4"/>
        <v>.</v>
      </c>
      <c r="W61" s="168" t="str">
        <f t="shared" si="4"/>
        <v>.</v>
      </c>
    </row>
    <row r="62" spans="1:23" ht="13.5" thickBot="1" x14ac:dyDescent="0.25">
      <c r="A62" s="21" t="s">
        <v>97</v>
      </c>
      <c r="B62" s="39" t="e">
        <f>SUM(bahrain!#REF!,egypt!#REF!,jordan!#REF!,kuwait!#REF!,lebanon!#REF!,oman!#REF!,palestine!#REF!,qatar!#REF!,'saudi arabia'!#REF!,sudan!#REF!,syria!#REF!,UAE!#REF!,yemen!#REF!)</f>
        <v>#REF!</v>
      </c>
      <c r="C62" s="39" t="e">
        <f>SUM(bahrain!#REF!,egypt!#REF!,jordan!#REF!,kuwait!#REF!,lebanon!#REF!,oman!#REF!,palestine!#REF!,qatar!#REF!,'saudi arabia'!#REF!,sudan!#REF!,syria!#REF!,UAE!#REF!,yemen!#REF!)</f>
        <v>#REF!</v>
      </c>
      <c r="D62" s="39">
        <f>SUM(bahrain!B62,egypt!B62,jordan!B62,kuwait!B62,lebanon!B62,oman!B62,palestine!B62,qatar!B62,'saudi arabia'!B62,sudan!B62,syria!B62,UAE!B62,yemen!B62)</f>
        <v>1420.8539139160018</v>
      </c>
      <c r="E62" s="39">
        <f>SUM(bahrain!C62,egypt!C62,jordan!C62,kuwait!C62,lebanon!C62,oman!C62,palestine!C62,qatar!C62,'saudi arabia'!C62,sudan!C62,syria!C62,UAE!C62,yemen!C62)</f>
        <v>1912.3507742817469</v>
      </c>
      <c r="F62" s="136">
        <f>SUM(bahrain!D62,egypt!D62,jordan!D62,kuwait!D62,lebanon!D62,oman!D62,palestine!D62,qatar!D62,'saudi arabia'!D62,sudan!D62,syria!D62,UAE!D62,yemen!D62)</f>
        <v>1869.5396620120255</v>
      </c>
      <c r="G62" s="68" t="e">
        <f>SUM(bahrain!#REF!,egypt!#REF!,jordan!#REF!,kuwait!#REF!,lebanon!#REF!,oman!#REF!,palestine!#REF!,qatar!#REF!,'saudi arabia'!#REF!,sudan!#REF!,syria!#REF!,UAE!#REF!,yemen!#REF!)</f>
        <v>#REF!</v>
      </c>
      <c r="H62" s="68" t="e">
        <f>SUM(bahrain!#REF!,egypt!#REF!,jordan!#REF!,kuwait!#REF!,lebanon!#REF!,oman!#REF!,palestine!#REF!,qatar!#REF!,'saudi arabia'!#REF!,sudan!#REF!,syria!#REF!,UAE!#REF!,yemen!#REF!)</f>
        <v>#REF!</v>
      </c>
      <c r="I62" s="68">
        <f>SUM(bahrain!G62,egypt!G62,jordan!G62,kuwait!G62,lebanon!G62,oman!G62,palestine!G62,qatar!G62,'saudi arabia'!G62,sudan!G62,syria!G62,UAE!G62,yemen!G62)</f>
        <v>504.76245904821599</v>
      </c>
      <c r="J62" s="68">
        <f>SUM(bahrain!H62,egypt!H62,jordan!H62,kuwait!H62,lebanon!H62,oman!H62,palestine!H62,qatar!H62,'saudi arabia'!H62,sudan!H62,syria!H62,UAE!H62,yemen!H62)</f>
        <v>253.74728938277826</v>
      </c>
      <c r="K62" s="142">
        <f>SUM(bahrain!J62,egypt!I62,jordan!I62,kuwait!I62,lebanon!I62,oman!I62,palestine!I62,qatar!I62,'saudi arabia'!I62,sudan!I62,syria!I62,UAE!I62,yemen!I62)</f>
        <v>204.30582791448057</v>
      </c>
      <c r="L62" s="50" t="s">
        <v>98</v>
      </c>
      <c r="N62" s="168" t="e">
        <f t="shared" si="5"/>
        <v>#REF!</v>
      </c>
      <c r="O62" s="168" t="e">
        <f t="shared" si="5"/>
        <v>#REF!</v>
      </c>
      <c r="P62" s="168" t="str">
        <f t="shared" si="5"/>
        <v>.</v>
      </c>
      <c r="Q62" s="168" t="str">
        <f t="shared" si="5"/>
        <v>.</v>
      </c>
      <c r="R62" s="168" t="str">
        <f t="shared" si="5"/>
        <v>.</v>
      </c>
      <c r="S62" s="168" t="e">
        <f t="shared" si="4"/>
        <v>#REF!</v>
      </c>
      <c r="T62" s="168" t="e">
        <f t="shared" si="4"/>
        <v>#REF!</v>
      </c>
      <c r="U62" s="168" t="str">
        <f t="shared" si="4"/>
        <v>.</v>
      </c>
      <c r="V62" s="168" t="str">
        <f t="shared" si="4"/>
        <v>.</v>
      </c>
      <c r="W62" s="168" t="str">
        <f t="shared" si="4"/>
        <v>.</v>
      </c>
    </row>
    <row r="63" spans="1:23" ht="19.5" thickBot="1" x14ac:dyDescent="0.35">
      <c r="A63" s="14" t="s">
        <v>99</v>
      </c>
      <c r="B63" s="15" t="e">
        <f>SUM(bahrain!#REF!,egypt!#REF!,jordan!#REF!,kuwait!#REF!,lebanon!#REF!,oman!#REF!,palestine!#REF!,qatar!#REF!,'saudi arabia'!#REF!,sudan!#REF!,syria!#REF!,UAE!#REF!,yemen!#REF!)</f>
        <v>#REF!</v>
      </c>
      <c r="C63" s="15" t="e">
        <f>SUM(bahrain!#REF!,egypt!#REF!,jordan!#REF!,kuwait!#REF!,lebanon!#REF!,oman!#REF!,palestine!#REF!,qatar!#REF!,'saudi arabia'!#REF!,sudan!#REF!,syria!#REF!,UAE!#REF!,yemen!#REF!)</f>
        <v>#REF!</v>
      </c>
      <c r="D63" s="15">
        <f>SUM(bahrain!B63,egypt!B63,jordan!B63,kuwait!B63,lebanon!B63,oman!B63,palestine!B63,qatar!B63,'saudi arabia'!B63,sudan!B63,syria!B63,UAE!B63,yemen!B63)</f>
        <v>8959.4690752879942</v>
      </c>
      <c r="E63" s="15">
        <f>SUM(bahrain!C63,egypt!C63,jordan!C63,kuwait!C63,lebanon!C63,oman!C63,palestine!C63,qatar!C63,'saudi arabia'!C63,sudan!C63,syria!C63,UAE!C63,yemen!C63)</f>
        <v>9900.591529604797</v>
      </c>
      <c r="F63" s="130">
        <f>SUM(bahrain!D63,egypt!D63,jordan!D63,kuwait!D63,lebanon!D63,oman!D63,palestine!D63,qatar!D63,'saudi arabia'!D63,sudan!D63,syria!D63,UAE!D63,yemen!D63)</f>
        <v>10077.184994168088</v>
      </c>
      <c r="G63" s="15" t="e">
        <f>SUM(bahrain!#REF!,egypt!#REF!,jordan!#REF!,kuwait!#REF!,lebanon!#REF!,oman!#REF!,palestine!#REF!,qatar!#REF!,'saudi arabia'!#REF!,sudan!#REF!,syria!#REF!,UAE!#REF!,yemen!#REF!)</f>
        <v>#REF!</v>
      </c>
      <c r="H63" s="15" t="e">
        <f>SUM(bahrain!#REF!,egypt!#REF!,jordan!#REF!,kuwait!#REF!,lebanon!#REF!,oman!#REF!,palestine!#REF!,qatar!#REF!,'saudi arabia'!#REF!,sudan!#REF!,syria!#REF!,UAE!#REF!,yemen!#REF!)</f>
        <v>#REF!</v>
      </c>
      <c r="I63" s="15">
        <f>SUM(bahrain!G63,egypt!G63,jordan!G63,kuwait!G63,lebanon!G63,oman!G63,palestine!G63,qatar!G63,'saudi arabia'!G63,sudan!G63,syria!G63,UAE!G63,yemen!G63)</f>
        <v>2964.8745365990135</v>
      </c>
      <c r="J63" s="15">
        <f>SUM(bahrain!H63,egypt!H63,jordan!H63,kuwait!H63,lebanon!H63,oman!H63,palestine!H63,qatar!H63,'saudi arabia'!H63,sudan!H63,syria!H63,UAE!H63,yemen!H63)</f>
        <v>3236.3556674383267</v>
      </c>
      <c r="K63" s="130">
        <f>SUM(bahrain!J63,egypt!I63,jordan!I63,kuwait!I63,lebanon!I63,oman!I63,palestine!I63,qatar!I63,'saudi arabia'!I63,sudan!I63,syria!I63,UAE!I63,yemen!I63)</f>
        <v>2607.7327549468337</v>
      </c>
      <c r="L63" s="62" t="s">
        <v>100</v>
      </c>
      <c r="N63" s="168" t="e">
        <f t="shared" si="5"/>
        <v>#REF!</v>
      </c>
      <c r="O63" s="168" t="e">
        <f t="shared" si="5"/>
        <v>#REF!</v>
      </c>
      <c r="P63" s="168" t="str">
        <f t="shared" si="5"/>
        <v>.</v>
      </c>
      <c r="Q63" s="168" t="str">
        <f t="shared" si="5"/>
        <v>.</v>
      </c>
      <c r="R63" s="168" t="str">
        <f t="shared" si="5"/>
        <v>.</v>
      </c>
      <c r="S63" s="168" t="e">
        <f t="shared" si="4"/>
        <v>#REF!</v>
      </c>
      <c r="T63" s="168" t="e">
        <f t="shared" si="4"/>
        <v>#REF!</v>
      </c>
      <c r="U63" s="168" t="str">
        <f t="shared" si="4"/>
        <v>.</v>
      </c>
      <c r="V63" s="168" t="str">
        <f t="shared" si="4"/>
        <v>.</v>
      </c>
      <c r="W63" s="168" t="str">
        <f t="shared" si="4"/>
        <v>.</v>
      </c>
    </row>
    <row r="64" spans="1:23" ht="15" thickBot="1" x14ac:dyDescent="0.25">
      <c r="A64" s="63" t="s">
        <v>7</v>
      </c>
      <c r="B64" s="30" t="e">
        <f>SUM(bahrain!#REF!,egypt!#REF!,jordan!#REF!,kuwait!#REF!,lebanon!#REF!,oman!#REF!,palestine!#REF!,qatar!#REF!,'saudi arabia'!#REF!,sudan!#REF!,syria!#REF!,UAE!#REF!,yemen!#REF!)</f>
        <v>#REF!</v>
      </c>
      <c r="C64" s="30" t="e">
        <f>SUM(bahrain!#REF!,egypt!#REF!,jordan!#REF!,kuwait!#REF!,lebanon!#REF!,oman!#REF!,palestine!#REF!,qatar!#REF!,'saudi arabia'!#REF!,sudan!#REF!,syria!#REF!,UAE!#REF!,yemen!#REF!)</f>
        <v>#REF!</v>
      </c>
      <c r="D64" s="30">
        <f>SUM(bahrain!B64,egypt!B64,jordan!B64,kuwait!B64,lebanon!B64,oman!B64,palestine!B64,qatar!B64,'saudi arabia'!B64,sudan!B64,syria!B64,UAE!B64,yemen!B64)</f>
        <v>8950.7638127283462</v>
      </c>
      <c r="E64" s="30">
        <f>SUM(bahrain!C64,egypt!C64,jordan!C64,kuwait!C64,lebanon!C64,oman!C64,palestine!C64,qatar!C64,'saudi arabia'!C64,sudan!C64,syria!C64,UAE!C64,yemen!C64)</f>
        <v>9840.181825315176</v>
      </c>
      <c r="F64" s="64">
        <f>SUM(bahrain!D64,egypt!D64,jordan!D64,kuwait!D64,lebanon!D64,oman!D64,palestine!D64,qatar!D64,'saudi arabia'!D64,sudan!D64,syria!D64,UAE!D64,yemen!D64)</f>
        <v>10070.968916153637</v>
      </c>
      <c r="G64" s="30" t="e">
        <f>SUM(bahrain!#REF!,egypt!#REF!,jordan!#REF!,kuwait!#REF!,lebanon!#REF!,oman!#REF!,palestine!#REF!,qatar!#REF!,'saudi arabia'!#REF!,sudan!#REF!,syria!#REF!,UAE!#REF!,yemen!#REF!)</f>
        <v>#REF!</v>
      </c>
      <c r="H64" s="30" t="e">
        <f>SUM(bahrain!#REF!,egypt!#REF!,jordan!#REF!,kuwait!#REF!,lebanon!#REF!,oman!#REF!,palestine!#REF!,qatar!#REF!,'saudi arabia'!#REF!,sudan!#REF!,syria!#REF!,UAE!#REF!,yemen!#REF!)</f>
        <v>#REF!</v>
      </c>
      <c r="I64" s="30">
        <f>SUM(bahrain!G64,egypt!G64,jordan!G64,kuwait!G64,lebanon!G64,oman!G64,palestine!G64,qatar!G64,'saudi arabia'!G64,sudan!G64,syria!G64,UAE!G64,yemen!G64)</f>
        <v>2914.5539288002897</v>
      </c>
      <c r="J64" s="30">
        <f>SUM(bahrain!H64,egypt!H64,jordan!H64,kuwait!H64,lebanon!H64,oman!H64,palestine!H64,qatar!H64,'saudi arabia'!H64,sudan!H64,syria!H64,UAE!H64,yemen!H64)</f>
        <v>3203.4320967350977</v>
      </c>
      <c r="K64" s="64">
        <f>SUM(bahrain!J64,egypt!I64,jordan!I64,kuwait!I64,lebanon!I64,oman!I64,palestine!I64,qatar!I64,'saudi arabia'!I64,sudan!I64,syria!I64,UAE!I64,yemen!I64)</f>
        <v>2596.5565517405489</v>
      </c>
      <c r="L64" s="69" t="s">
        <v>101</v>
      </c>
      <c r="N64" s="168" t="e">
        <f t="shared" si="5"/>
        <v>#REF!</v>
      </c>
      <c r="O64" s="168" t="e">
        <f t="shared" si="5"/>
        <v>#REF!</v>
      </c>
      <c r="P64" s="168" t="str">
        <f t="shared" si="5"/>
        <v>.</v>
      </c>
      <c r="Q64" s="168" t="str">
        <f t="shared" si="5"/>
        <v>.</v>
      </c>
      <c r="R64" s="168" t="str">
        <f t="shared" si="5"/>
        <v>.</v>
      </c>
      <c r="S64" s="168" t="e">
        <f t="shared" si="4"/>
        <v>#REF!</v>
      </c>
      <c r="T64" s="168" t="e">
        <f t="shared" si="4"/>
        <v>#REF!</v>
      </c>
      <c r="U64" s="168" t="str">
        <f t="shared" si="4"/>
        <v>.</v>
      </c>
      <c r="V64" s="168" t="str">
        <f t="shared" si="4"/>
        <v>.</v>
      </c>
      <c r="W64" s="168" t="str">
        <f t="shared" si="4"/>
        <v>.</v>
      </c>
    </row>
    <row r="65" spans="1:23" x14ac:dyDescent="0.2">
      <c r="A65" s="38" t="s">
        <v>102</v>
      </c>
      <c r="B65" s="39" t="e">
        <f>SUM(bahrain!#REF!,egypt!#REF!,jordan!#REF!,kuwait!#REF!,lebanon!#REF!,oman!#REF!,palestine!#REF!,qatar!#REF!,'saudi arabia'!#REF!,sudan!#REF!,syria!#REF!,UAE!#REF!,yemen!#REF!)</f>
        <v>#REF!</v>
      </c>
      <c r="C65" s="39" t="e">
        <f>SUM(bahrain!#REF!,egypt!#REF!,jordan!#REF!,kuwait!#REF!,lebanon!#REF!,oman!#REF!,palestine!#REF!,qatar!#REF!,'saudi arabia'!#REF!,sudan!#REF!,syria!#REF!,UAE!#REF!,yemen!#REF!)</f>
        <v>#REF!</v>
      </c>
      <c r="D65" s="39">
        <f>SUM(bahrain!B65,egypt!B65,jordan!B65,kuwait!B65,lebanon!B65,oman!B65,palestine!B65,qatar!B65,'saudi arabia'!B65,sudan!B65,syria!B65,UAE!B65,yemen!B65)</f>
        <v>7297.712306252417</v>
      </c>
      <c r="E65" s="39">
        <f>SUM(bahrain!C65,egypt!C65,jordan!C65,kuwait!C65,lebanon!C65,oman!C65,palestine!C65,qatar!C65,'saudi arabia'!C65,sudan!C65,syria!C65,UAE!C65,yemen!C65)</f>
        <v>7965.0095501205151</v>
      </c>
      <c r="F65" s="136">
        <f>SUM(bahrain!D65,egypt!D65,jordan!D65,kuwait!D65,lebanon!D65,oman!D65,palestine!D65,qatar!D65,'saudi arabia'!D65,sudan!D65,syria!D65,UAE!D65,yemen!D65)</f>
        <v>8347.4246256157821</v>
      </c>
      <c r="G65" s="39" t="e">
        <f>SUM(bahrain!#REF!,egypt!#REF!,jordan!#REF!,kuwait!#REF!,lebanon!#REF!,oman!#REF!,palestine!#REF!,qatar!#REF!,'saudi arabia'!#REF!,sudan!#REF!,syria!#REF!,UAE!#REF!,yemen!#REF!)</f>
        <v>#REF!</v>
      </c>
      <c r="H65" s="39" t="e">
        <f>SUM(bahrain!#REF!,egypt!#REF!,jordan!#REF!,kuwait!#REF!,lebanon!#REF!,oman!#REF!,palestine!#REF!,qatar!#REF!,'saudi arabia'!#REF!,sudan!#REF!,syria!#REF!,UAE!#REF!,yemen!#REF!)</f>
        <v>#REF!</v>
      </c>
      <c r="I65" s="39">
        <f>SUM(bahrain!G65,egypt!G65,jordan!G65,kuwait!G65,lebanon!G65,oman!G65,palestine!G65,qatar!G65,'saudi arabia'!G65,sudan!G65,syria!G65,UAE!G65,yemen!G65)</f>
        <v>1355.1491459534764</v>
      </c>
      <c r="J65" s="39">
        <f>SUM(bahrain!H65,egypt!H65,jordan!H65,kuwait!H65,lebanon!H65,oman!H65,palestine!H65,qatar!H65,'saudi arabia'!H65,sudan!H65,syria!H65,UAE!H65,yemen!H65)</f>
        <v>1779.8897391274306</v>
      </c>
      <c r="K65" s="136">
        <f>SUM(bahrain!J65,egypt!I65,jordan!I65,kuwait!I65,lebanon!I65,oman!I65,palestine!I65,qatar!I65,'saudi arabia'!I65,sudan!I65,syria!I65,UAE!I65,yemen!I65)</f>
        <v>1581.1010865511846</v>
      </c>
      <c r="L65" s="40" t="s">
        <v>103</v>
      </c>
      <c r="N65" s="168" t="e">
        <f t="shared" si="5"/>
        <v>#REF!</v>
      </c>
      <c r="O65" s="168" t="e">
        <f t="shared" si="5"/>
        <v>#REF!</v>
      </c>
      <c r="P65" s="168" t="str">
        <f t="shared" si="5"/>
        <v>.</v>
      </c>
      <c r="Q65" s="168" t="str">
        <f t="shared" si="5"/>
        <v>.</v>
      </c>
      <c r="R65" s="168" t="str">
        <f t="shared" si="5"/>
        <v>.</v>
      </c>
      <c r="S65" s="168" t="e">
        <f t="shared" si="4"/>
        <v>#REF!</v>
      </c>
      <c r="T65" s="168" t="e">
        <f t="shared" si="4"/>
        <v>#REF!</v>
      </c>
      <c r="U65" s="168" t="str">
        <f t="shared" si="4"/>
        <v>.</v>
      </c>
      <c r="V65" s="168" t="str">
        <f t="shared" si="4"/>
        <v>.</v>
      </c>
      <c r="W65" s="168" t="str">
        <f t="shared" si="4"/>
        <v>.</v>
      </c>
    </row>
    <row r="66" spans="1:23" s="13" customFormat="1" ht="13.5" thickBot="1" x14ac:dyDescent="0.25">
      <c r="A66" s="38" t="s">
        <v>104</v>
      </c>
      <c r="B66" s="39" t="e">
        <f>SUM(bahrain!#REF!,egypt!#REF!,jordan!#REF!,kuwait!#REF!,lebanon!#REF!,oman!#REF!,palestine!#REF!,qatar!#REF!,'saudi arabia'!#REF!,sudan!#REF!,syria!#REF!,UAE!#REF!,yemen!#REF!)</f>
        <v>#REF!</v>
      </c>
      <c r="C66" s="39" t="e">
        <f>SUM(bahrain!#REF!,egypt!#REF!,jordan!#REF!,kuwait!#REF!,lebanon!#REF!,oman!#REF!,palestine!#REF!,qatar!#REF!,'saudi arabia'!#REF!,sudan!#REF!,syria!#REF!,UAE!#REF!,yemen!#REF!)</f>
        <v>#REF!</v>
      </c>
      <c r="D66" s="39">
        <f>SUM(bahrain!B66,egypt!B66,jordan!B66,kuwait!B66,lebanon!B66,oman!B66,palestine!B66,qatar!B66,'saudi arabia'!B66,sudan!B66,syria!B66,UAE!B66,yemen!B66)</f>
        <v>1653.0515064759297</v>
      </c>
      <c r="E66" s="39">
        <f>SUM(bahrain!C66,egypt!C66,jordan!C66,kuwait!C66,lebanon!C66,oman!C66,palestine!C66,qatar!C66,'saudi arabia'!C66,sudan!C66,syria!C66,UAE!C66,yemen!C66)</f>
        <v>1875.1722751946613</v>
      </c>
      <c r="F66" s="136">
        <f>SUM(bahrain!D66,egypt!D66,jordan!D66,kuwait!D66,lebanon!D66,oman!D66,palestine!D66,qatar!D66,'saudi arabia'!D66,sudan!D66,syria!D66,UAE!D66,yemen!D66)</f>
        <v>1723.5442905378557</v>
      </c>
      <c r="G66" s="39" t="e">
        <f>SUM(bahrain!#REF!,egypt!#REF!,jordan!#REF!,kuwait!#REF!,lebanon!#REF!,oman!#REF!,palestine!#REF!,qatar!#REF!,'saudi arabia'!#REF!,sudan!#REF!,syria!#REF!,UAE!#REF!,yemen!#REF!)</f>
        <v>#REF!</v>
      </c>
      <c r="H66" s="39" t="e">
        <f>SUM(bahrain!#REF!,egypt!#REF!,jordan!#REF!,kuwait!#REF!,lebanon!#REF!,oman!#REF!,palestine!#REF!,qatar!#REF!,'saudi arabia'!#REF!,sudan!#REF!,syria!#REF!,UAE!#REF!,yemen!#REF!)</f>
        <v>#REF!</v>
      </c>
      <c r="I66" s="39">
        <f>SUM(bahrain!G66,egypt!G66,jordan!G66,kuwait!G66,lebanon!G66,oman!G66,palestine!G66,qatar!G66,'saudi arabia'!G66,sudan!G66,syria!G66,UAE!G66,yemen!G66)</f>
        <v>1559.4047828468126</v>
      </c>
      <c r="J66" s="39">
        <f>SUM(bahrain!H66,egypt!H66,jordan!H66,kuwait!H66,lebanon!H66,oman!H66,palestine!H66,qatar!H66,'saudi arabia'!H66,sudan!H66,syria!H66,UAE!H66,yemen!H66)</f>
        <v>1423.5267046943175</v>
      </c>
      <c r="K66" s="136">
        <f>SUM(bahrain!J66,egypt!I66,jordan!I66,kuwait!I66,lebanon!I66,oman!I66,palestine!I66,qatar!I66,'saudi arabia'!I66,sudan!I66,syria!I66,UAE!I66,yemen!I66)</f>
        <v>1015.4189511893643</v>
      </c>
      <c r="L66" s="40" t="s">
        <v>105</v>
      </c>
      <c r="M66" s="12"/>
      <c r="N66" s="168" t="e">
        <f t="shared" si="5"/>
        <v>#REF!</v>
      </c>
      <c r="O66" s="168" t="e">
        <f t="shared" si="5"/>
        <v>#REF!</v>
      </c>
      <c r="P66" s="168" t="str">
        <f t="shared" si="5"/>
        <v>.</v>
      </c>
      <c r="Q66" s="168" t="str">
        <f t="shared" si="5"/>
        <v>.</v>
      </c>
      <c r="R66" s="168" t="str">
        <f t="shared" si="5"/>
        <v>.</v>
      </c>
      <c r="S66" s="168" t="e">
        <f t="shared" si="4"/>
        <v>#REF!</v>
      </c>
      <c r="T66" s="168" t="e">
        <f t="shared" si="4"/>
        <v>#REF!</v>
      </c>
      <c r="U66" s="168" t="str">
        <f t="shared" si="4"/>
        <v>.</v>
      </c>
      <c r="V66" s="168" t="str">
        <f t="shared" si="4"/>
        <v>.</v>
      </c>
      <c r="W66" s="168" t="str">
        <f t="shared" si="4"/>
        <v>.</v>
      </c>
    </row>
    <row r="67" spans="1:23" ht="15" thickBot="1" x14ac:dyDescent="0.25">
      <c r="A67" s="66" t="s">
        <v>81</v>
      </c>
      <c r="B67" s="30" t="e">
        <f>SUM(bahrain!#REF!,egypt!#REF!,jordan!#REF!,kuwait!#REF!,lebanon!#REF!,oman!#REF!,palestine!#REF!,qatar!#REF!,'saudi arabia'!#REF!,sudan!#REF!,syria!#REF!,UAE!#REF!,yemen!#REF!)</f>
        <v>#REF!</v>
      </c>
      <c r="C67" s="30" t="e">
        <f>SUM(bahrain!#REF!,egypt!#REF!,jordan!#REF!,kuwait!#REF!,lebanon!#REF!,oman!#REF!,palestine!#REF!,qatar!#REF!,'saudi arabia'!#REF!,sudan!#REF!,syria!#REF!,UAE!#REF!,yemen!#REF!)</f>
        <v>#REF!</v>
      </c>
      <c r="D67" s="30">
        <f>SUM(bahrain!B67,egypt!B67,jordan!B67,kuwait!B67,lebanon!B67,oman!B67,palestine!B67,qatar!B67,'saudi arabia'!B67,sudan!B67,syria!B67,UAE!B67,yemen!B67)</f>
        <v>8.6919822845975308</v>
      </c>
      <c r="E67" s="30">
        <f>SUM(bahrain!C67,egypt!C67,jordan!C67,kuwait!C67,lebanon!C67,oman!C67,palestine!C67,qatar!C67,'saudi arabia'!C67,sudan!C67,syria!C67,UAE!C67,yemen!C67)</f>
        <v>60.390614343958276</v>
      </c>
      <c r="F67" s="64">
        <f>SUM(bahrain!D67,egypt!D67,jordan!D67,kuwait!D67,lebanon!D67,oman!D67,palestine!D67,qatar!D67,'saudi arabia'!D67,sudan!D67,syria!D67,UAE!D67,yemen!D67)</f>
        <v>6.1941300144511739</v>
      </c>
      <c r="G67" s="30" t="e">
        <f>SUM(bahrain!#REF!,egypt!#REF!,jordan!#REF!,kuwait!#REF!,lebanon!#REF!,oman!#REF!,palestine!#REF!,qatar!#REF!,'saudi arabia'!#REF!,sudan!#REF!,syria!#REF!,UAE!#REF!,yemen!#REF!)</f>
        <v>#REF!</v>
      </c>
      <c r="H67" s="30" t="e">
        <f>SUM(bahrain!#REF!,egypt!#REF!,jordan!#REF!,kuwait!#REF!,lebanon!#REF!,oman!#REF!,palestine!#REF!,qatar!#REF!,'saudi arabia'!#REF!,sudan!#REF!,syria!#REF!,UAE!#REF!,yemen!#REF!)</f>
        <v>#REF!</v>
      </c>
      <c r="I67" s="30">
        <f>SUM(bahrain!G67,egypt!G67,jordan!G67,kuwait!G67,lebanon!G67,oman!G67,palestine!G67,qatar!G67,'saudi arabia'!G67,sudan!G67,syria!G67,UAE!G67,yemen!G67)</f>
        <v>50.268382448724083</v>
      </c>
      <c r="J67" s="30">
        <f>SUM(bahrain!H67,egypt!H67,jordan!H67,kuwait!H67,lebanon!H67,oman!H67,palestine!H67,qatar!H67,'saudi arabia'!H67,sudan!H67,syria!H67,UAE!H67,yemen!H67)</f>
        <v>32.915855493198578</v>
      </c>
      <c r="K67" s="64">
        <f>SUM(bahrain!J67,egypt!I67,jordan!I67,kuwait!I67,lebanon!I67,oman!I67,palestine!I67,qatar!I67,'saudi arabia'!I67,sudan!I67,syria!I67,UAE!I67,yemen!I67)</f>
        <v>11.176203206284267</v>
      </c>
      <c r="L67" s="70" t="s">
        <v>106</v>
      </c>
      <c r="N67" s="168" t="e">
        <f t="shared" si="5"/>
        <v>#REF!</v>
      </c>
      <c r="O67" s="168" t="e">
        <f t="shared" si="5"/>
        <v>#REF!</v>
      </c>
      <c r="P67" s="168" t="str">
        <f t="shared" si="5"/>
        <v>.</v>
      </c>
      <c r="Q67" s="168" t="str">
        <f t="shared" si="5"/>
        <v>.</v>
      </c>
      <c r="R67" s="168" t="str">
        <f t="shared" si="5"/>
        <v>.</v>
      </c>
      <c r="S67" s="168" t="e">
        <f t="shared" si="4"/>
        <v>#REF!</v>
      </c>
      <c r="T67" s="168" t="e">
        <f t="shared" si="4"/>
        <v>#REF!</v>
      </c>
      <c r="U67" s="168" t="str">
        <f t="shared" si="4"/>
        <v>.</v>
      </c>
      <c r="V67" s="168" t="str">
        <f t="shared" si="4"/>
        <v>.</v>
      </c>
      <c r="W67" s="168" t="str">
        <f t="shared" si="4"/>
        <v>.</v>
      </c>
    </row>
    <row r="68" spans="1:23" s="13" customFormat="1" ht="19.5" thickBot="1" x14ac:dyDescent="0.25">
      <c r="A68" s="71" t="s">
        <v>107</v>
      </c>
      <c r="B68" s="15" t="e">
        <f>SUM(bahrain!#REF!,egypt!#REF!,jordan!#REF!,kuwait!#REF!,lebanon!#REF!,oman!#REF!,palestine!#REF!,qatar!#REF!,'saudi arabia'!#REF!,sudan!#REF!,syria!#REF!,UAE!#REF!,yemen!#REF!)</f>
        <v>#REF!</v>
      </c>
      <c r="C68" s="15" t="e">
        <f>SUM(bahrain!#REF!,egypt!#REF!,jordan!#REF!,kuwait!#REF!,lebanon!#REF!,oman!#REF!,palestine!#REF!,qatar!#REF!,'saudi arabia'!#REF!,sudan!#REF!,syria!#REF!,UAE!#REF!,yemen!#REF!)</f>
        <v>#REF!</v>
      </c>
      <c r="D68" s="15">
        <f>SUM(bahrain!B68,egypt!B68,jordan!B68,kuwait!B68,lebanon!B68,oman!B68,palestine!B68,qatar!B68,'saudi arabia'!B68,sudan!B68,syria!B68,UAE!B68,yemen!B68)</f>
        <v>264940.26376266661</v>
      </c>
      <c r="E68" s="15">
        <f>SUM(bahrain!C68,egypt!C68,jordan!C68,kuwait!C68,lebanon!C68,oman!C68,palestine!C68,qatar!C68,'saudi arabia'!C68,sudan!C68,syria!C68,UAE!C68,yemen!C68)</f>
        <v>285969.512335048</v>
      </c>
      <c r="F68" s="130">
        <f>SUM(bahrain!D68,egypt!D68,jordan!D68,kuwait!D68,lebanon!D68,oman!D68,palestine!D68,qatar!D68,'saudi arabia'!D68,sudan!D68,syria!D68,UAE!D68,yemen!D68)</f>
        <v>291159.23096284486</v>
      </c>
      <c r="G68" s="15" t="e">
        <f>SUM(bahrain!#REF!,egypt!#REF!,jordan!#REF!,kuwait!#REF!,lebanon!#REF!,oman!#REF!,palestine!#REF!,qatar!#REF!,'saudi arabia'!#REF!,sudan!#REF!,syria!#REF!,UAE!#REF!,yemen!#REF!)</f>
        <v>#REF!</v>
      </c>
      <c r="H68" s="15" t="e">
        <f>SUM(bahrain!#REF!,egypt!#REF!,jordan!#REF!,kuwait!#REF!,lebanon!#REF!,oman!#REF!,palestine!#REF!,qatar!#REF!,'saudi arabia'!#REF!,sudan!#REF!,syria!#REF!,UAE!#REF!,yemen!#REF!)</f>
        <v>#REF!</v>
      </c>
      <c r="I68" s="15">
        <f>SUM(bahrain!G68,egypt!G68,jordan!G68,kuwait!G68,lebanon!G68,oman!G68,palestine!G68,qatar!G68,'saudi arabia'!G68,sudan!G68,syria!G68,UAE!G68,yemen!G68)</f>
        <v>470047.24922207394</v>
      </c>
      <c r="J68" s="15">
        <f>SUM(bahrain!H68,egypt!H68,jordan!H68,kuwait!H68,lebanon!H68,oman!H68,palestine!H68,qatar!H68,'saudi arabia'!H68,sudan!H68,syria!H68,UAE!H68,yemen!H68)</f>
        <v>501104.01008671086</v>
      </c>
      <c r="K68" s="130">
        <f>SUM(bahrain!J68,egypt!I68,jordan!I68,kuwait!I68,lebanon!I68,oman!I68,palestine!I68,qatar!I68,'saudi arabia'!I68,sudan!I68,syria!I68,UAE!I68,yemen!I68)</f>
        <v>524176.48655466142</v>
      </c>
      <c r="L68" s="72" t="s">
        <v>108</v>
      </c>
      <c r="M68" s="12"/>
      <c r="N68" s="168" t="e">
        <f t="shared" si="5"/>
        <v>#REF!</v>
      </c>
      <c r="O68" s="168" t="e">
        <f t="shared" si="5"/>
        <v>#REF!</v>
      </c>
      <c r="P68" s="168" t="str">
        <f t="shared" si="5"/>
        <v>.</v>
      </c>
      <c r="Q68" s="168" t="str">
        <f t="shared" si="5"/>
        <v>.</v>
      </c>
      <c r="R68" s="168" t="str">
        <f t="shared" si="5"/>
        <v>.</v>
      </c>
      <c r="S68" s="168" t="e">
        <f t="shared" si="4"/>
        <v>#REF!</v>
      </c>
      <c r="T68" s="168" t="e">
        <f t="shared" si="4"/>
        <v>#REF!</v>
      </c>
      <c r="U68" s="168" t="str">
        <f t="shared" si="4"/>
        <v>.</v>
      </c>
      <c r="V68" s="168" t="str">
        <f t="shared" si="4"/>
        <v>.</v>
      </c>
      <c r="W68" s="168" t="str">
        <f t="shared" si="4"/>
        <v>.</v>
      </c>
    </row>
    <row r="69" spans="1:23" ht="15" thickBot="1" x14ac:dyDescent="0.25">
      <c r="A69" s="63" t="s">
        <v>109</v>
      </c>
      <c r="B69" s="30" t="e">
        <f>SUM(bahrain!#REF!,egypt!#REF!,jordan!#REF!,kuwait!#REF!,lebanon!#REF!,oman!#REF!,palestine!#REF!,qatar!#REF!,'saudi arabia'!#REF!,sudan!#REF!,syria!#REF!,UAE!#REF!,yemen!#REF!)</f>
        <v>#REF!</v>
      </c>
      <c r="C69" s="30" t="e">
        <f>SUM(bahrain!#REF!,egypt!#REF!,jordan!#REF!,kuwait!#REF!,lebanon!#REF!,oman!#REF!,palestine!#REF!,qatar!#REF!,'saudi arabia'!#REF!,sudan!#REF!,syria!#REF!,UAE!#REF!,yemen!#REF!)</f>
        <v>#REF!</v>
      </c>
      <c r="D69" s="30">
        <f>SUM(bahrain!B69,egypt!B69,jordan!B69,kuwait!B69,lebanon!B69,oman!B69,palestine!B69,qatar!B69,'saudi arabia'!B69,sudan!B69,syria!B69,UAE!B69,yemen!B69)</f>
        <v>23471.751580336531</v>
      </c>
      <c r="E69" s="30">
        <f>SUM(bahrain!C69,egypt!C69,jordan!C69,kuwait!C69,lebanon!C69,oman!C69,palestine!C69,qatar!C69,'saudi arabia'!C69,sudan!C69,syria!C69,UAE!C69,yemen!C69)</f>
        <v>28774.885914139253</v>
      </c>
      <c r="F69" s="64">
        <f>SUM(bahrain!D69,egypt!D69,jordan!D69,kuwait!D69,lebanon!D69,oman!D69,palestine!D69,qatar!D69,'saudi arabia'!D69,sudan!D69,syria!D69,UAE!D69,yemen!D69)</f>
        <v>30339.708810275522</v>
      </c>
      <c r="G69" s="30" t="e">
        <f>SUM(bahrain!#REF!,egypt!#REF!,jordan!#REF!,kuwait!#REF!,lebanon!#REF!,oman!#REF!,palestine!#REF!,qatar!#REF!,'saudi arabia'!#REF!,sudan!#REF!,syria!#REF!,UAE!#REF!,yemen!#REF!)</f>
        <v>#REF!</v>
      </c>
      <c r="H69" s="30" t="e">
        <f>SUM(bahrain!#REF!,egypt!#REF!,jordan!#REF!,kuwait!#REF!,lebanon!#REF!,oman!#REF!,palestine!#REF!,qatar!#REF!,'saudi arabia'!#REF!,sudan!#REF!,syria!#REF!,UAE!#REF!,yemen!#REF!)</f>
        <v>#REF!</v>
      </c>
      <c r="I69" s="30">
        <f>SUM(bahrain!G69,egypt!G69,jordan!G69,kuwait!G69,lebanon!G69,oman!G69,palestine!G69,qatar!G69,'saudi arabia'!G69,sudan!G69,syria!G69,UAE!G69,yemen!G69)</f>
        <v>79081.482602148855</v>
      </c>
      <c r="J69" s="30">
        <f>SUM(bahrain!H69,egypt!H69,jordan!H69,kuwait!H69,lebanon!H69,oman!H69,palestine!H69,qatar!H69,'saudi arabia'!H69,sudan!H69,syria!H69,UAE!H69,yemen!H69)</f>
        <v>89734.616978102888</v>
      </c>
      <c r="K69" s="64">
        <f>SUM(bahrain!J69,egypt!I69,jordan!I69,kuwait!I69,lebanon!I69,oman!I69,palestine!I69,qatar!I69,'saudi arabia'!I69,sudan!I69,syria!I69,UAE!I69,yemen!I69)</f>
        <v>91287.056649335573</v>
      </c>
      <c r="L69" s="73" t="s">
        <v>110</v>
      </c>
      <c r="N69" s="168" t="e">
        <f t="shared" si="5"/>
        <v>#REF!</v>
      </c>
      <c r="O69" s="168" t="e">
        <f t="shared" si="5"/>
        <v>#REF!</v>
      </c>
      <c r="P69" s="168" t="str">
        <f t="shared" si="5"/>
        <v>.</v>
      </c>
      <c r="Q69" s="168" t="str">
        <f t="shared" si="5"/>
        <v>.</v>
      </c>
      <c r="R69" s="168" t="str">
        <f t="shared" si="5"/>
        <v>.</v>
      </c>
      <c r="S69" s="168" t="e">
        <f t="shared" si="4"/>
        <v>#REF!</v>
      </c>
      <c r="T69" s="168" t="e">
        <f t="shared" si="4"/>
        <v>#REF!</v>
      </c>
      <c r="U69" s="168" t="str">
        <f t="shared" si="4"/>
        <v>.</v>
      </c>
      <c r="V69" s="168" t="str">
        <f t="shared" si="4"/>
        <v>.</v>
      </c>
      <c r="W69" s="168" t="str">
        <f t="shared" si="4"/>
        <v>.</v>
      </c>
    </row>
    <row r="70" spans="1:23" ht="15" thickBot="1" x14ac:dyDescent="0.25">
      <c r="A70" s="74" t="s">
        <v>111</v>
      </c>
      <c r="B70" s="75" t="e">
        <f>SUM(bahrain!#REF!,egypt!#REF!,jordan!#REF!,kuwait!#REF!,lebanon!#REF!,oman!#REF!,palestine!#REF!,qatar!#REF!,'saudi arabia'!#REF!,sudan!#REF!,syria!#REF!,UAE!#REF!,yemen!#REF!)</f>
        <v>#REF!</v>
      </c>
      <c r="C70" s="75" t="e">
        <f>SUM(bahrain!#REF!,egypt!#REF!,jordan!#REF!,kuwait!#REF!,lebanon!#REF!,oman!#REF!,palestine!#REF!,qatar!#REF!,'saudi arabia'!#REF!,sudan!#REF!,syria!#REF!,UAE!#REF!,yemen!#REF!)</f>
        <v>#REF!</v>
      </c>
      <c r="D70" s="75">
        <f>SUM(bahrain!B70,egypt!B70,jordan!B70,kuwait!B70,lebanon!B70,oman!B70,palestine!B70,qatar!B70,'saudi arabia'!B70,sudan!B70,syria!B70,UAE!B70,yemen!B70)</f>
        <v>241468.51218233013</v>
      </c>
      <c r="E70" s="75">
        <f>SUM(bahrain!C70,egypt!C70,jordan!C70,kuwait!C70,lebanon!C70,oman!C70,palestine!C70,qatar!C70,'saudi arabia'!C70,sudan!C70,syria!C70,UAE!C70,yemen!C70)</f>
        <v>257194.62642090869</v>
      </c>
      <c r="F70" s="143">
        <f>SUM(bahrain!D70,egypt!D70,jordan!D70,kuwait!D70,lebanon!D70,oman!D70,palestine!D70,qatar!D70,'saudi arabia'!D70,sudan!D70,syria!D70,UAE!D70,yemen!D70)</f>
        <v>267889.05515256932</v>
      </c>
      <c r="G70" s="75" t="e">
        <f>SUM(bahrain!#REF!,egypt!#REF!,jordan!#REF!,kuwait!#REF!,lebanon!#REF!,oman!#REF!,palestine!#REF!,qatar!#REF!,'saudi arabia'!#REF!,sudan!#REF!,syria!#REF!,UAE!#REF!,yemen!#REF!)</f>
        <v>#REF!</v>
      </c>
      <c r="H70" s="75" t="e">
        <f>SUM(bahrain!#REF!,egypt!#REF!,jordan!#REF!,kuwait!#REF!,lebanon!#REF!,oman!#REF!,palestine!#REF!,qatar!#REF!,'saudi arabia'!#REF!,sudan!#REF!,syria!#REF!,UAE!#REF!,yemen!#REF!)</f>
        <v>#REF!</v>
      </c>
      <c r="I70" s="75">
        <f>SUM(bahrain!G70,egypt!G70,jordan!G70,kuwait!G70,lebanon!G70,oman!G70,palestine!G70,qatar!G70,'saudi arabia'!G70,sudan!G70,syria!G70,UAE!G70,yemen!G70)</f>
        <v>390965.76661992504</v>
      </c>
      <c r="J70" s="75">
        <f>SUM(bahrain!H70,egypt!H70,jordan!H70,kuwait!H70,lebanon!H70,oman!H70,palestine!H70,qatar!H70,'saudi arabia'!H70,sudan!H70,syria!H70,UAE!H70,yemen!H70)</f>
        <v>411369.39310860791</v>
      </c>
      <c r="K70" s="143">
        <f>SUM(bahrain!J70,egypt!I70,jordan!I70,kuwait!I70,lebanon!I70,oman!I70,palestine!I70,qatar!I70,'saudi arabia'!I70,sudan!I70,syria!I70,UAE!I70,yemen!I70)</f>
        <v>432889.42990532593</v>
      </c>
      <c r="L70" s="76" t="s">
        <v>106</v>
      </c>
      <c r="N70" s="168" t="e">
        <f t="shared" si="5"/>
        <v>#REF!</v>
      </c>
      <c r="O70" s="168" t="e">
        <f t="shared" si="5"/>
        <v>#REF!</v>
      </c>
      <c r="P70" s="168" t="str">
        <f t="shared" si="5"/>
        <v>.</v>
      </c>
      <c r="Q70" s="168" t="str">
        <f t="shared" si="5"/>
        <v>.</v>
      </c>
      <c r="R70" s="168" t="str">
        <f t="shared" si="5"/>
        <v>.</v>
      </c>
      <c r="S70" s="168" t="e">
        <f t="shared" si="4"/>
        <v>#REF!</v>
      </c>
      <c r="T70" s="168" t="e">
        <f t="shared" si="4"/>
        <v>#REF!</v>
      </c>
      <c r="U70" s="168" t="str">
        <f t="shared" si="4"/>
        <v>.</v>
      </c>
      <c r="V70" s="168" t="str">
        <f t="shared" si="4"/>
        <v>.</v>
      </c>
      <c r="W70" s="168" t="str">
        <f t="shared" si="4"/>
        <v>.</v>
      </c>
    </row>
    <row r="71" spans="1:23" ht="13.5" thickBot="1" x14ac:dyDescent="0.25">
      <c r="A71" s="181" t="s">
        <v>112</v>
      </c>
      <c r="B71" s="182" t="e">
        <f>SUM(bahrain!#REF!,egypt!#REF!,jordan!#REF!,kuwait!#REF!,lebanon!#REF!,oman!#REF!,palestine!#REF!,qatar!#REF!,'saudi arabia'!#REF!,sudan!#REF!,syria!#REF!,UAE!#REF!,yemen!#REF!)</f>
        <v>#REF!</v>
      </c>
      <c r="C71" s="182" t="e">
        <f>SUM(bahrain!#REF!,egypt!#REF!,jordan!#REF!,kuwait!#REF!,lebanon!#REF!,oman!#REF!,palestine!#REF!,qatar!#REF!,'saudi arabia'!#REF!,sudan!#REF!,syria!#REF!,UAE!#REF!,yemen!#REF!)</f>
        <v>#REF!</v>
      </c>
      <c r="D71" s="182">
        <f>SUM(bahrain!B71,egypt!B71,jordan!B71,kuwait!B71,lebanon!B71,oman!B71,palestine!B71,qatar!B71,'saudi arabia'!B71,sudan!B71,syria!B71,UAE!B71,yemen!B71)</f>
        <v>71951.524303439015</v>
      </c>
      <c r="E71" s="182">
        <f>SUM(bahrain!C71,egypt!C71,jordan!C71,kuwait!C71,lebanon!C71,oman!C71,palestine!C71,qatar!C71,'saudi arabia'!C71,sudan!C71,syria!C71,UAE!C71,yemen!C71)</f>
        <v>75224.288278444539</v>
      </c>
      <c r="F71" s="183">
        <f>SUM(bahrain!D71,egypt!D71,jordan!D71,kuwait!D71,lebanon!D71,oman!D71,palestine!D71,qatar!D71,'saudi arabia'!D71,sudan!D71,syria!D71,UAE!D71,yemen!D71)</f>
        <v>82417.277317230124</v>
      </c>
      <c r="G71" s="182" t="e">
        <f>SUM(bahrain!#REF!,egypt!#REF!,jordan!#REF!,kuwait!#REF!,lebanon!#REF!,oman!#REF!,palestine!#REF!,qatar!#REF!,'saudi arabia'!#REF!,sudan!#REF!,syria!#REF!,UAE!#REF!,yemen!#REF!)</f>
        <v>#REF!</v>
      </c>
      <c r="H71" s="182" t="e">
        <f>SUM(bahrain!#REF!,egypt!#REF!,jordan!#REF!,kuwait!#REF!,lebanon!#REF!,oman!#REF!,palestine!#REF!,qatar!#REF!,'saudi arabia'!#REF!,sudan!#REF!,syria!#REF!,UAE!#REF!,yemen!#REF!)</f>
        <v>#REF!</v>
      </c>
      <c r="I71" s="182">
        <f>SUM(bahrain!G71,egypt!G71,jordan!G71,kuwait!G71,lebanon!G71,oman!G71,palestine!G71,qatar!G71,'saudi arabia'!G71,sudan!G71,syria!G71,UAE!G71,yemen!G71)</f>
        <v>91554.622620740251</v>
      </c>
      <c r="J71" s="182">
        <f>SUM(bahrain!H71,egypt!H71,jordan!H71,kuwait!H71,lebanon!H71,oman!H71,palestine!H71,qatar!H71,'saudi arabia'!H71,sudan!H71,syria!H71,UAE!H71,yemen!H71)</f>
        <v>99208.261914584393</v>
      </c>
      <c r="K71" s="183">
        <f>SUM(bahrain!J71,egypt!I71,jordan!I71,kuwait!I71,lebanon!I71,oman!I71,palestine!I71,qatar!I71,'saudi arabia'!I71,sudan!I71,syria!I71,UAE!I71,yemen!I71)</f>
        <v>111212.85443323852</v>
      </c>
      <c r="L71" s="184" t="s">
        <v>113</v>
      </c>
      <c r="N71" s="168" t="e">
        <f t="shared" si="5"/>
        <v>#REF!</v>
      </c>
      <c r="O71" s="168" t="e">
        <f t="shared" si="5"/>
        <v>#REF!</v>
      </c>
      <c r="P71" s="168" t="str">
        <f t="shared" si="5"/>
        <v>.</v>
      </c>
      <c r="Q71" s="168" t="str">
        <f t="shared" si="5"/>
        <v>.</v>
      </c>
      <c r="R71" s="168" t="str">
        <f t="shared" si="5"/>
        <v>.</v>
      </c>
      <c r="S71" s="168" t="e">
        <f t="shared" si="4"/>
        <v>#REF!</v>
      </c>
      <c r="T71" s="168" t="e">
        <f t="shared" si="4"/>
        <v>#REF!</v>
      </c>
      <c r="U71" s="168" t="str">
        <f t="shared" si="4"/>
        <v>.</v>
      </c>
      <c r="V71" s="168" t="str">
        <f t="shared" si="4"/>
        <v>.</v>
      </c>
      <c r="W71" s="168" t="str">
        <f t="shared" si="4"/>
        <v>.</v>
      </c>
    </row>
    <row r="72" spans="1:23" s="85" customFormat="1" ht="25.5" x14ac:dyDescent="0.2">
      <c r="A72" s="109" t="s">
        <v>114</v>
      </c>
      <c r="B72" s="110" t="e">
        <f>SUM(bahrain!#REF!,egypt!#REF!,jordan!#REF!,kuwait!#REF!,lebanon!#REF!,oman!#REF!,palestine!#REF!,qatar!#REF!,'saudi arabia'!#REF!,sudan!#REF!,syria!#REF!,UAE!#REF!,yemen!#REF!)</f>
        <v>#REF!</v>
      </c>
      <c r="C72" s="110" t="e">
        <f>SUM(bahrain!#REF!,egypt!#REF!,jordan!#REF!,kuwait!#REF!,lebanon!#REF!,oman!#REF!,palestine!#REF!,qatar!#REF!,'saudi arabia'!#REF!,sudan!#REF!,syria!#REF!,UAE!#REF!,yemen!#REF!)</f>
        <v>#REF!</v>
      </c>
      <c r="D72" s="110">
        <f>SUM(bahrain!B72,egypt!B72,jordan!B72,kuwait!B72,lebanon!B72,oman!B72,palestine!B72,qatar!B72,'saudi arabia'!B72,sudan!B72,syria!B72,UAE!B72,yemen!B72)</f>
        <v>14685.370617303668</v>
      </c>
      <c r="E72" s="110">
        <f>SUM(bahrain!C72,egypt!C72,jordan!C72,kuwait!C72,lebanon!C72,oman!C72,palestine!C72,qatar!C72,'saudi arabia'!C72,sudan!C72,syria!C72,UAE!C72,yemen!C72)</f>
        <v>22228.330394264147</v>
      </c>
      <c r="F72" s="165">
        <f>SUM(bahrain!D72,egypt!D72,jordan!D72,kuwait!D72,lebanon!D72,oman!D72,palestine!D72,qatar!D72,'saudi arabia'!D72,sudan!D72,syria!D72,UAE!D72,yemen!D72)</f>
        <v>17021.244077906762</v>
      </c>
      <c r="G72" s="110" t="e">
        <f>SUM(bahrain!#REF!,egypt!#REF!,jordan!#REF!,kuwait!#REF!,lebanon!#REF!,oman!#REF!,palestine!#REF!,qatar!#REF!,'saudi arabia'!#REF!,sudan!#REF!,syria!#REF!,UAE!#REF!,yemen!#REF!)</f>
        <v>#REF!</v>
      </c>
      <c r="H72" s="110" t="e">
        <f>SUM(bahrain!#REF!,egypt!#REF!,jordan!#REF!,kuwait!#REF!,lebanon!#REF!,oman!#REF!,palestine!#REF!,qatar!#REF!,'saudi arabia'!#REF!,sudan!#REF!,syria!#REF!,UAE!#REF!,yemen!#REF!)</f>
        <v>#REF!</v>
      </c>
      <c r="I72" s="110">
        <f>SUM(bahrain!G72,egypt!G72,jordan!G72,kuwait!G72,lebanon!G72,oman!G72,palestine!G72,qatar!G72,'saudi arabia'!G72,sudan!G72,syria!G72,UAE!G72,yemen!G72)</f>
        <v>22708.468135789535</v>
      </c>
      <c r="J72" s="110">
        <f>SUM(bahrain!H72,egypt!H72,jordan!H72,kuwait!H72,lebanon!H72,oman!H72,palestine!H72,qatar!H72,'saudi arabia'!H72,sudan!H72,syria!H72,UAE!H72,yemen!H72)</f>
        <v>23839.093427637061</v>
      </c>
      <c r="K72" s="165">
        <f>SUM(bahrain!J72,egypt!I72,jordan!I72,kuwait!I72,lebanon!I72,oman!I72,palestine!I72,qatar!I72,'saudi arabia'!I72,sudan!I72,syria!I72,UAE!I72,yemen!I72)</f>
        <v>25828.187256367593</v>
      </c>
      <c r="L72" s="111" t="s">
        <v>115</v>
      </c>
      <c r="M72" s="12"/>
      <c r="N72" s="168" t="e">
        <f t="shared" si="5"/>
        <v>#REF!</v>
      </c>
      <c r="O72" s="168" t="e">
        <f t="shared" si="5"/>
        <v>#REF!</v>
      </c>
      <c r="P72" s="168" t="str">
        <f t="shared" si="5"/>
        <v>.</v>
      </c>
      <c r="Q72" s="168" t="str">
        <f t="shared" si="5"/>
        <v>.</v>
      </c>
      <c r="R72" s="168" t="str">
        <f t="shared" si="5"/>
        <v>.</v>
      </c>
      <c r="S72" s="168" t="e">
        <f t="shared" si="4"/>
        <v>#REF!</v>
      </c>
      <c r="T72" s="168" t="e">
        <f t="shared" si="4"/>
        <v>#REF!</v>
      </c>
      <c r="U72" s="168" t="str">
        <f t="shared" si="4"/>
        <v>.</v>
      </c>
      <c r="V72" s="168" t="str">
        <f t="shared" si="4"/>
        <v>.</v>
      </c>
      <c r="W72" s="168" t="str">
        <f t="shared" si="4"/>
        <v>.</v>
      </c>
    </row>
    <row r="73" spans="1:23" x14ac:dyDescent="0.2">
      <c r="A73" s="41" t="s">
        <v>116</v>
      </c>
      <c r="B73" s="106" t="e">
        <f>SUM(bahrain!#REF!,egypt!#REF!,jordan!#REF!,kuwait!#REF!,lebanon!#REF!,oman!#REF!,palestine!#REF!,qatar!#REF!,'saudi arabia'!#REF!,sudan!#REF!,syria!#REF!,UAE!#REF!,yemen!#REF!)</f>
        <v>#REF!</v>
      </c>
      <c r="C73" s="106" t="e">
        <f>SUM(bahrain!#REF!,egypt!#REF!,jordan!#REF!,kuwait!#REF!,lebanon!#REF!,oman!#REF!,palestine!#REF!,qatar!#REF!,'saudi arabia'!#REF!,sudan!#REF!,syria!#REF!,UAE!#REF!,yemen!#REF!)</f>
        <v>#REF!</v>
      </c>
      <c r="D73" s="106">
        <f>SUM(bahrain!B73,egypt!B73,jordan!B73,kuwait!B73,lebanon!B73,oman!B73,palestine!B73,qatar!B73,'saudi arabia'!B73,sudan!B73,syria!B73,UAE!B73,yemen!B73)</f>
        <v>2612.1820833732918</v>
      </c>
      <c r="E73" s="106">
        <f>SUM(bahrain!C73,egypt!C73,jordan!C73,kuwait!C73,lebanon!C73,oman!C73,palestine!C73,qatar!C73,'saudi arabia'!C73,sudan!C73,syria!C73,UAE!C73,yemen!C73)</f>
        <v>2536.085211070817</v>
      </c>
      <c r="F73" s="164">
        <f>SUM(bahrain!D73,egypt!D73,jordan!D73,kuwait!D73,lebanon!D73,oman!D73,palestine!D73,qatar!D73,'saudi arabia'!D73,sudan!D73,syria!D73,UAE!D73,yemen!D73)</f>
        <v>2469.7059726776433</v>
      </c>
      <c r="G73" s="47" t="e">
        <f>SUM(bahrain!#REF!,egypt!#REF!,jordan!#REF!,kuwait!#REF!,lebanon!#REF!,oman!#REF!,palestine!#REF!,qatar!#REF!,'saudi arabia'!#REF!,sudan!#REF!,syria!#REF!,UAE!#REF!,yemen!#REF!)</f>
        <v>#REF!</v>
      </c>
      <c r="H73" s="47" t="e">
        <f>SUM(bahrain!#REF!,egypt!#REF!,jordan!#REF!,kuwait!#REF!,lebanon!#REF!,oman!#REF!,palestine!#REF!,qatar!#REF!,'saudi arabia'!#REF!,sudan!#REF!,syria!#REF!,UAE!#REF!,yemen!#REF!)</f>
        <v>#REF!</v>
      </c>
      <c r="I73" s="47">
        <f>SUM(bahrain!G73,egypt!G73,jordan!G73,kuwait!G73,lebanon!G73,oman!G73,palestine!G73,qatar!G73,'saudi arabia'!G73,sudan!G73,syria!G73,UAE!G73,yemen!G73)</f>
        <v>14789.678260155317</v>
      </c>
      <c r="J73" s="47">
        <f>SUM(bahrain!H73,egypt!H73,jordan!H73,kuwait!H73,lebanon!H73,oman!H73,palestine!H73,qatar!H73,'saudi arabia'!H73,sudan!H73,syria!H73,UAE!H73,yemen!H73)</f>
        <v>12648.440781803436</v>
      </c>
      <c r="K73" s="137">
        <f>SUM(bahrain!J73,egypt!I73,jordan!I73,kuwait!I73,lebanon!I73,oman!I73,palestine!I73,qatar!I73,'saudi arabia'!I73,sudan!I73,syria!I73,UAE!I73,yemen!I73)</f>
        <v>12785.299484542054</v>
      </c>
      <c r="L73" s="42" t="s">
        <v>117</v>
      </c>
      <c r="N73" s="168" t="e">
        <f t="shared" si="5"/>
        <v>#REF!</v>
      </c>
      <c r="O73" s="168" t="e">
        <f t="shared" si="5"/>
        <v>#REF!</v>
      </c>
      <c r="P73" s="168" t="str">
        <f t="shared" si="5"/>
        <v>.</v>
      </c>
      <c r="Q73" s="168" t="str">
        <f t="shared" si="5"/>
        <v>.</v>
      </c>
      <c r="R73" s="168" t="str">
        <f t="shared" si="5"/>
        <v>.</v>
      </c>
      <c r="S73" s="168" t="e">
        <f t="shared" si="4"/>
        <v>#REF!</v>
      </c>
      <c r="T73" s="168" t="e">
        <f t="shared" si="4"/>
        <v>#REF!</v>
      </c>
      <c r="U73" s="168" t="str">
        <f t="shared" si="4"/>
        <v>.</v>
      </c>
      <c r="V73" s="168" t="str">
        <f t="shared" si="4"/>
        <v>.</v>
      </c>
      <c r="W73" s="168" t="str">
        <f t="shared" si="4"/>
        <v>.</v>
      </c>
    </row>
    <row r="74" spans="1:23" ht="13.5" thickBot="1" x14ac:dyDescent="0.25">
      <c r="A74" s="81" t="s">
        <v>118</v>
      </c>
      <c r="B74" s="112" t="e">
        <f>SUM(bahrain!#REF!,egypt!#REF!,jordan!#REF!,kuwait!#REF!,lebanon!#REF!,oman!#REF!,palestine!#REF!,qatar!#REF!,'saudi arabia'!#REF!,sudan!#REF!,syria!#REF!,UAE!#REF!,yemen!#REF!)</f>
        <v>#REF!</v>
      </c>
      <c r="C74" s="112" t="e">
        <f>SUM(bahrain!#REF!,egypt!#REF!,jordan!#REF!,kuwait!#REF!,lebanon!#REF!,oman!#REF!,palestine!#REF!,qatar!#REF!,'saudi arabia'!#REF!,sudan!#REF!,syria!#REF!,UAE!#REF!,yemen!#REF!)</f>
        <v>#REF!</v>
      </c>
      <c r="D74" s="112">
        <f>SUM(bahrain!B74,egypt!B74,jordan!B74,kuwait!B74,lebanon!B74,oman!B74,palestine!B74,qatar!B74,'saudi arabia'!B74,sudan!B74,syria!B74,UAE!B74,yemen!B74)</f>
        <v>12073.186089262368</v>
      </c>
      <c r="E74" s="112">
        <f>SUM(bahrain!C74,egypt!C74,jordan!C74,kuwait!C74,lebanon!C74,oman!C74,palestine!C74,qatar!C74,'saudi arabia'!C74,sudan!C74,syria!C74,UAE!C74,yemen!C74)</f>
        <v>19692.239848193327</v>
      </c>
      <c r="F74" s="166">
        <f>SUM(bahrain!D74,egypt!D74,jordan!D74,kuwait!D74,lebanon!D74,oman!D74,palestine!D74,qatar!D74,'saudi arabia'!D74,sudan!D74,syria!D74,UAE!D74,yemen!D74)</f>
        <v>14551.537071229119</v>
      </c>
      <c r="G74" s="112" t="e">
        <f>SUM(bahrain!#REF!,egypt!#REF!,jordan!#REF!,kuwait!#REF!,lebanon!#REF!,oman!#REF!,palestine!#REF!,qatar!#REF!,'saudi arabia'!#REF!,sudan!#REF!,syria!#REF!,UAE!#REF!,yemen!#REF!)</f>
        <v>#REF!</v>
      </c>
      <c r="H74" s="112" t="e">
        <f>SUM(bahrain!#REF!,egypt!#REF!,jordan!#REF!,kuwait!#REF!,lebanon!#REF!,oman!#REF!,palestine!#REF!,qatar!#REF!,'saudi arabia'!#REF!,sudan!#REF!,syria!#REF!,UAE!#REF!,yemen!#REF!)</f>
        <v>#REF!</v>
      </c>
      <c r="I74" s="112">
        <f>SUM(bahrain!G74,egypt!G74,jordan!G74,kuwait!G74,lebanon!G74,oman!G74,palestine!G74,qatar!G74,'saudi arabia'!G74,sudan!G74,syria!G74,UAE!G74,yemen!G74)</f>
        <v>7918.7853595578972</v>
      </c>
      <c r="J74" s="112">
        <f>SUM(bahrain!H74,egypt!H74,jordan!H74,kuwait!H74,lebanon!H74,oman!H74,palestine!H74,qatar!H74,'saudi arabia'!H74,sudan!H74,syria!H74,UAE!H74,yemen!H74)</f>
        <v>11190.652645833625</v>
      </c>
      <c r="K74" s="166">
        <f>SUM(bahrain!J74,egypt!I74,jordan!I74,kuwait!I74,lebanon!I74,oman!I74,palestine!I74,qatar!I74,'saudi arabia'!I74,sudan!I74,syria!I74,UAE!I74,yemen!I74)</f>
        <v>13042.887771825537</v>
      </c>
      <c r="L74" s="83" t="s">
        <v>119</v>
      </c>
      <c r="N74" s="168" t="e">
        <f t="shared" si="5"/>
        <v>#REF!</v>
      </c>
      <c r="O74" s="168" t="e">
        <f t="shared" si="5"/>
        <v>#REF!</v>
      </c>
      <c r="P74" s="168" t="str">
        <f t="shared" si="5"/>
        <v>.</v>
      </c>
      <c r="Q74" s="168" t="str">
        <f t="shared" si="5"/>
        <v>.</v>
      </c>
      <c r="R74" s="168" t="str">
        <f t="shared" si="5"/>
        <v>.</v>
      </c>
      <c r="S74" s="168" t="e">
        <f t="shared" si="4"/>
        <v>#REF!</v>
      </c>
      <c r="T74" s="168" t="e">
        <f t="shared" si="4"/>
        <v>#REF!</v>
      </c>
      <c r="U74" s="168" t="str">
        <f t="shared" si="4"/>
        <v>.</v>
      </c>
      <c r="V74" s="168" t="str">
        <f t="shared" si="4"/>
        <v>.</v>
      </c>
      <c r="W74" s="168" t="str">
        <f t="shared" si="4"/>
        <v>.</v>
      </c>
    </row>
    <row r="75" spans="1:23" ht="25.5" x14ac:dyDescent="0.2">
      <c r="A75" s="84" t="s">
        <v>120</v>
      </c>
      <c r="B75" s="19" t="e">
        <f>SUM(bahrain!#REF!,egypt!#REF!,jordan!#REF!,kuwait!#REF!,lebanon!#REF!,oman!#REF!,palestine!#REF!,qatar!#REF!,'saudi arabia'!#REF!,sudan!#REF!,syria!#REF!,UAE!#REF!,yemen!#REF!)</f>
        <v>#REF!</v>
      </c>
      <c r="C75" s="19" t="e">
        <f>SUM(bahrain!#REF!,egypt!#REF!,jordan!#REF!,kuwait!#REF!,lebanon!#REF!,oman!#REF!,palestine!#REF!,qatar!#REF!,'saudi arabia'!#REF!,sudan!#REF!,syria!#REF!,UAE!#REF!,yemen!#REF!)</f>
        <v>#REF!</v>
      </c>
      <c r="D75" s="19">
        <f>SUM(bahrain!B75,egypt!B75,jordan!B75,kuwait!B75,lebanon!B75,oman!B75,palestine!B75,qatar!B75,'saudi arabia'!B75,sudan!B75,syria!B75,UAE!B75,yemen!B75)</f>
        <v>25729.822034342676</v>
      </c>
      <c r="E75" s="19">
        <f>SUM(bahrain!C75,egypt!C75,jordan!C75,kuwait!C75,lebanon!C75,oman!C75,palestine!C75,qatar!C75,'saudi arabia'!C75,sudan!C75,syria!C75,UAE!C75,yemen!C75)</f>
        <v>28623.284775935492</v>
      </c>
      <c r="F75" s="150">
        <f>SUM(bahrain!D75,egypt!D75,jordan!D75,kuwait!D75,lebanon!D75,oman!D75,palestine!D75,qatar!D75,'saudi arabia'!D75,sudan!D75,syria!D75,UAE!D75,yemen!D75)</f>
        <v>33049.997272956709</v>
      </c>
      <c r="G75" s="19" t="e">
        <f>SUM(bahrain!#REF!,egypt!#REF!,jordan!#REF!,kuwait!#REF!,lebanon!#REF!,oman!#REF!,palestine!#REF!,qatar!#REF!,'saudi arabia'!#REF!,sudan!#REF!,syria!#REF!,UAE!#REF!,yemen!#REF!)</f>
        <v>#REF!</v>
      </c>
      <c r="H75" s="19" t="e">
        <f>SUM(bahrain!#REF!,egypt!#REF!,jordan!#REF!,kuwait!#REF!,lebanon!#REF!,oman!#REF!,palestine!#REF!,qatar!#REF!,'saudi arabia'!#REF!,sudan!#REF!,syria!#REF!,UAE!#REF!,yemen!#REF!)</f>
        <v>#REF!</v>
      </c>
      <c r="I75" s="19">
        <f>SUM(bahrain!G75,egypt!G75,jordan!G75,kuwait!G75,lebanon!G75,oman!G75,palestine!G75,qatar!G75,'saudi arabia'!G75,sudan!G75,syria!G75,UAE!G75,yemen!G75)</f>
        <v>54115.570640189217</v>
      </c>
      <c r="J75" s="19">
        <f>SUM(bahrain!H75,egypt!H75,jordan!H75,kuwait!H75,lebanon!H75,oman!H75,palestine!H75,qatar!H75,'saudi arabia'!H75,sudan!H75,syria!H75,UAE!H75,yemen!H75)</f>
        <v>54077.094662304924</v>
      </c>
      <c r="K75" s="150">
        <f>SUM(bahrain!J75,egypt!I75,jordan!I75,kuwait!I75,lebanon!I75,oman!I75,palestine!I75,qatar!I75,'saudi arabia'!I75,sudan!I75,syria!I75,UAE!I75,yemen!I75)</f>
        <v>51830.403654339047</v>
      </c>
      <c r="L75" s="80" t="s">
        <v>121</v>
      </c>
      <c r="N75" s="168" t="e">
        <f t="shared" si="5"/>
        <v>#REF!</v>
      </c>
      <c r="O75" s="168" t="e">
        <f t="shared" si="5"/>
        <v>#REF!</v>
      </c>
      <c r="P75" s="168" t="str">
        <f t="shared" si="5"/>
        <v>.</v>
      </c>
      <c r="Q75" s="168" t="str">
        <f t="shared" si="5"/>
        <v>.</v>
      </c>
      <c r="R75" s="168" t="str">
        <f t="shared" si="5"/>
        <v>.</v>
      </c>
      <c r="S75" s="168" t="e">
        <f t="shared" si="4"/>
        <v>#REF!</v>
      </c>
      <c r="T75" s="168" t="e">
        <f t="shared" si="4"/>
        <v>#REF!</v>
      </c>
      <c r="U75" s="168" t="str">
        <f t="shared" si="4"/>
        <v>.</v>
      </c>
      <c r="V75" s="168" t="str">
        <f t="shared" si="4"/>
        <v>.</v>
      </c>
      <c r="W75" s="168" t="str">
        <f t="shared" si="4"/>
        <v>.</v>
      </c>
    </row>
    <row r="76" spans="1:23" x14ac:dyDescent="0.2">
      <c r="A76" s="38" t="s">
        <v>122</v>
      </c>
      <c r="B76" s="106" t="e">
        <f>SUM(bahrain!#REF!,egypt!#REF!,jordan!#REF!,kuwait!#REF!,lebanon!#REF!,oman!#REF!,palestine!#REF!,qatar!#REF!,'saudi arabia'!#REF!,sudan!#REF!,syria!#REF!,UAE!#REF!,yemen!#REF!)</f>
        <v>#REF!</v>
      </c>
      <c r="C76" s="106" t="e">
        <f>SUM(bahrain!#REF!,egypt!#REF!,jordan!#REF!,kuwait!#REF!,lebanon!#REF!,oman!#REF!,palestine!#REF!,qatar!#REF!,'saudi arabia'!#REF!,sudan!#REF!,syria!#REF!,UAE!#REF!,yemen!#REF!)</f>
        <v>#REF!</v>
      </c>
      <c r="D76" s="106">
        <f>SUM(bahrain!B76,egypt!B76,jordan!B76,kuwait!B76,lebanon!B76,oman!B76,palestine!B76,qatar!B76,'saudi arabia'!B76,sudan!B76,syria!B76,UAE!B76,yemen!B76)</f>
        <v>4624.318446052449</v>
      </c>
      <c r="E76" s="106">
        <f>SUM(bahrain!C76,egypt!C76,jordan!C76,kuwait!C76,lebanon!C76,oman!C76,palestine!C76,qatar!C76,'saudi arabia'!C76,sudan!C76,syria!C76,UAE!C76,yemen!C76)</f>
        <v>5003.2704111667099</v>
      </c>
      <c r="F76" s="164">
        <f>SUM(bahrain!D76,egypt!D76,jordan!D76,kuwait!D76,lebanon!D76,oman!D76,palestine!D76,qatar!D76,'saudi arabia'!D76,sudan!D76,syria!D76,UAE!D76,yemen!D76)</f>
        <v>5467.6325879667856</v>
      </c>
      <c r="G76" s="106" t="e">
        <f>SUM(bahrain!#REF!,egypt!#REF!,jordan!#REF!,kuwait!#REF!,lebanon!#REF!,oman!#REF!,palestine!#REF!,qatar!#REF!,'saudi arabia'!#REF!,sudan!#REF!,syria!#REF!,UAE!#REF!,yemen!#REF!)</f>
        <v>#REF!</v>
      </c>
      <c r="H76" s="106" t="e">
        <f>SUM(bahrain!#REF!,egypt!#REF!,jordan!#REF!,kuwait!#REF!,lebanon!#REF!,oman!#REF!,palestine!#REF!,qatar!#REF!,'saudi arabia'!#REF!,sudan!#REF!,syria!#REF!,UAE!#REF!,yemen!#REF!)</f>
        <v>#REF!</v>
      </c>
      <c r="I76" s="106">
        <f>SUM(bahrain!G76,egypt!G76,jordan!G76,kuwait!G76,lebanon!G76,oman!G76,palestine!G76,qatar!G76,'saudi arabia'!G76,sudan!G76,syria!G76,UAE!G76,yemen!G76)</f>
        <v>6270.7889556403061</v>
      </c>
      <c r="J76" s="106">
        <f>SUM(bahrain!H76,egypt!H76,jordan!H76,kuwait!H76,lebanon!H76,oman!H76,palestine!H76,qatar!H76,'saudi arabia'!H76,sudan!H76,syria!H76,UAE!H76,yemen!H76)</f>
        <v>7968.7718337840752</v>
      </c>
      <c r="K76" s="164">
        <f>SUM(bahrain!J76,egypt!I76,jordan!I76,kuwait!I76,lebanon!I76,oman!I76,palestine!I76,qatar!I76,'saudi arabia'!I76,sudan!I76,syria!I76,UAE!I76,yemen!I76)</f>
        <v>7500.6246646100444</v>
      </c>
      <c r="L76" s="40" t="s">
        <v>123</v>
      </c>
      <c r="N76" s="168" t="e">
        <f t="shared" si="5"/>
        <v>#REF!</v>
      </c>
      <c r="O76" s="168" t="e">
        <f t="shared" si="5"/>
        <v>#REF!</v>
      </c>
      <c r="P76" s="168" t="str">
        <f t="shared" si="5"/>
        <v>.</v>
      </c>
      <c r="Q76" s="168" t="str">
        <f t="shared" si="5"/>
        <v>.</v>
      </c>
      <c r="R76" s="168" t="str">
        <f t="shared" si="5"/>
        <v>.</v>
      </c>
      <c r="S76" s="168" t="e">
        <f t="shared" si="4"/>
        <v>#REF!</v>
      </c>
      <c r="T76" s="168" t="e">
        <f t="shared" si="4"/>
        <v>#REF!</v>
      </c>
      <c r="U76" s="168" t="str">
        <f t="shared" si="4"/>
        <v>.</v>
      </c>
      <c r="V76" s="168" t="str">
        <f t="shared" si="4"/>
        <v>.</v>
      </c>
      <c r="W76" s="168" t="str">
        <f t="shared" si="4"/>
        <v>.</v>
      </c>
    </row>
    <row r="77" spans="1:23" x14ac:dyDescent="0.2">
      <c r="A77" s="38" t="s">
        <v>124</v>
      </c>
      <c r="B77" s="106" t="e">
        <f>SUM(bahrain!#REF!,egypt!#REF!,jordan!#REF!,kuwait!#REF!,lebanon!#REF!,oman!#REF!,palestine!#REF!,qatar!#REF!,'saudi arabia'!#REF!,sudan!#REF!,syria!#REF!,UAE!#REF!,yemen!#REF!)</f>
        <v>#REF!</v>
      </c>
      <c r="C77" s="106" t="e">
        <f>SUM(bahrain!#REF!,egypt!#REF!,jordan!#REF!,kuwait!#REF!,lebanon!#REF!,oman!#REF!,palestine!#REF!,qatar!#REF!,'saudi arabia'!#REF!,sudan!#REF!,syria!#REF!,UAE!#REF!,yemen!#REF!)</f>
        <v>#REF!</v>
      </c>
      <c r="D77" s="106">
        <f>SUM(bahrain!B77,egypt!B77,jordan!B77,kuwait!B77,lebanon!B77,oman!B77,palestine!B77,qatar!B77,'saudi arabia'!B77,sudan!B77,syria!B77,UAE!B77,yemen!B77)</f>
        <v>7784.416606480173</v>
      </c>
      <c r="E77" s="106">
        <f>SUM(bahrain!C77,egypt!C77,jordan!C77,kuwait!C77,lebanon!C77,oman!C77,palestine!C77,qatar!C77,'saudi arabia'!C77,sudan!C77,syria!C77,UAE!C77,yemen!C77)</f>
        <v>7199.3124264627568</v>
      </c>
      <c r="F77" s="164">
        <f>SUM(bahrain!D77,egypt!D77,jordan!D77,kuwait!D77,lebanon!D77,oman!D77,palestine!D77,qatar!D77,'saudi arabia'!D77,sudan!D77,syria!D77,UAE!D77,yemen!D77)</f>
        <v>7028.4223052245488</v>
      </c>
      <c r="G77" s="106" t="e">
        <f>SUM(bahrain!#REF!,egypt!#REF!,jordan!#REF!,kuwait!#REF!,lebanon!#REF!,oman!#REF!,palestine!#REF!,qatar!#REF!,'saudi arabia'!#REF!,sudan!#REF!,syria!#REF!,UAE!#REF!,yemen!#REF!)</f>
        <v>#REF!</v>
      </c>
      <c r="H77" s="106" t="e">
        <f>SUM(bahrain!#REF!,egypt!#REF!,jordan!#REF!,kuwait!#REF!,lebanon!#REF!,oman!#REF!,palestine!#REF!,qatar!#REF!,'saudi arabia'!#REF!,sudan!#REF!,syria!#REF!,UAE!#REF!,yemen!#REF!)</f>
        <v>#REF!</v>
      </c>
      <c r="I77" s="106">
        <f>SUM(bahrain!G77,egypt!G77,jordan!G77,kuwait!G77,lebanon!G77,oman!G77,palestine!G77,qatar!G77,'saudi arabia'!G77,sudan!G77,syria!G77,UAE!G77,yemen!G77)</f>
        <v>5222.3156796435524</v>
      </c>
      <c r="J77" s="106">
        <f>SUM(bahrain!H77,egypt!H77,jordan!H77,kuwait!H77,lebanon!H77,oman!H77,palestine!H77,qatar!H77,'saudi arabia'!H77,sudan!H77,syria!H77,UAE!H77,yemen!H77)</f>
        <v>4887.5865061713921</v>
      </c>
      <c r="K77" s="164">
        <f>SUM(bahrain!J77,egypt!I77,jordan!I77,kuwait!I77,lebanon!I77,oman!I77,palestine!I77,qatar!I77,'saudi arabia'!I77,sudan!I77,syria!I77,UAE!I77,yemen!I77)</f>
        <v>4331.7755555594758</v>
      </c>
      <c r="L77" s="40" t="s">
        <v>125</v>
      </c>
      <c r="N77" s="168" t="e">
        <f t="shared" si="5"/>
        <v>#REF!</v>
      </c>
      <c r="O77" s="168" t="e">
        <f t="shared" si="5"/>
        <v>#REF!</v>
      </c>
      <c r="P77" s="168" t="str">
        <f t="shared" si="5"/>
        <v>.</v>
      </c>
      <c r="Q77" s="168" t="str">
        <f t="shared" si="5"/>
        <v>.</v>
      </c>
      <c r="R77" s="168" t="str">
        <f t="shared" si="5"/>
        <v>.</v>
      </c>
      <c r="S77" s="168" t="e">
        <f t="shared" si="4"/>
        <v>#REF!</v>
      </c>
      <c r="T77" s="168" t="e">
        <f t="shared" si="4"/>
        <v>#REF!</v>
      </c>
      <c r="U77" s="168" t="str">
        <f t="shared" si="4"/>
        <v>.</v>
      </c>
      <c r="V77" s="168" t="str">
        <f t="shared" si="4"/>
        <v>.</v>
      </c>
      <c r="W77" s="168" t="str">
        <f t="shared" si="4"/>
        <v>.</v>
      </c>
    </row>
    <row r="78" spans="1:23" x14ac:dyDescent="0.2">
      <c r="A78" s="38" t="s">
        <v>126</v>
      </c>
      <c r="B78" s="106" t="e">
        <f>SUM(bahrain!#REF!,egypt!#REF!,jordan!#REF!,kuwait!#REF!,lebanon!#REF!,oman!#REF!,palestine!#REF!,qatar!#REF!,'saudi arabia'!#REF!,sudan!#REF!,syria!#REF!,UAE!#REF!,yemen!#REF!)</f>
        <v>#REF!</v>
      </c>
      <c r="C78" s="106" t="e">
        <f>SUM(bahrain!#REF!,egypt!#REF!,jordan!#REF!,kuwait!#REF!,lebanon!#REF!,oman!#REF!,palestine!#REF!,qatar!#REF!,'saudi arabia'!#REF!,sudan!#REF!,syria!#REF!,UAE!#REF!,yemen!#REF!)</f>
        <v>#REF!</v>
      </c>
      <c r="D78" s="106">
        <f>SUM(bahrain!B78,egypt!B78,jordan!B78,kuwait!B78,lebanon!B78,oman!B78,palestine!B78,qatar!B78,'saudi arabia'!B78,sudan!B78,syria!B78,UAE!B78,yemen!B78)</f>
        <v>744.50550955373092</v>
      </c>
      <c r="E78" s="106">
        <f>SUM(bahrain!C78,egypt!C78,jordan!C78,kuwait!C78,lebanon!C78,oman!C78,palestine!C78,qatar!C78,'saudi arabia'!C78,sudan!C78,syria!C78,UAE!C78,yemen!C78)</f>
        <v>824.25667473637827</v>
      </c>
      <c r="F78" s="164">
        <f>SUM(bahrain!D78,egypt!D78,jordan!D78,kuwait!D78,lebanon!D78,oman!D78,palestine!D78,qatar!D78,'saudi arabia'!D78,sudan!D78,syria!D78,UAE!D78,yemen!D78)</f>
        <v>837.60369689972708</v>
      </c>
      <c r="G78" s="47" t="e">
        <f>SUM(bahrain!#REF!,egypt!#REF!,jordan!#REF!,kuwait!#REF!,lebanon!#REF!,oman!#REF!,palestine!#REF!,qatar!#REF!,'saudi arabia'!#REF!,sudan!#REF!,syria!#REF!,UAE!#REF!,yemen!#REF!)</f>
        <v>#REF!</v>
      </c>
      <c r="H78" s="47" t="e">
        <f>SUM(bahrain!#REF!,egypt!#REF!,jordan!#REF!,kuwait!#REF!,lebanon!#REF!,oman!#REF!,palestine!#REF!,qatar!#REF!,'saudi arabia'!#REF!,sudan!#REF!,syria!#REF!,UAE!#REF!,yemen!#REF!)</f>
        <v>#REF!</v>
      </c>
      <c r="I78" s="47">
        <f>SUM(bahrain!G78,egypt!G78,jordan!G78,kuwait!G78,lebanon!G78,oman!G78,palestine!G78,qatar!G78,'saudi arabia'!G78,sudan!G78,syria!G78,UAE!G78,yemen!G78)</f>
        <v>4078.4561805199673</v>
      </c>
      <c r="J78" s="47">
        <f>SUM(bahrain!H78,egypt!H78,jordan!H78,kuwait!H78,lebanon!H78,oman!H78,palestine!H78,qatar!H78,'saudi arabia'!H78,sudan!H78,syria!H78,UAE!H78,yemen!H78)</f>
        <v>4281.8738848043758</v>
      </c>
      <c r="K78" s="137">
        <f>SUM(bahrain!J78,egypt!I78,jordan!I78,kuwait!I78,lebanon!I78,oman!I78,palestine!I78,qatar!I78,'saudi arabia'!I78,sudan!I78,syria!I78,UAE!I78,yemen!I78)</f>
        <v>4028.360937721669</v>
      </c>
      <c r="L78" s="40" t="s">
        <v>127</v>
      </c>
      <c r="N78" s="168" t="e">
        <f t="shared" si="5"/>
        <v>#REF!</v>
      </c>
      <c r="O78" s="168" t="e">
        <f t="shared" si="5"/>
        <v>#REF!</v>
      </c>
      <c r="P78" s="168" t="str">
        <f t="shared" si="5"/>
        <v>.</v>
      </c>
      <c r="Q78" s="168" t="str">
        <f t="shared" si="5"/>
        <v>.</v>
      </c>
      <c r="R78" s="168" t="str">
        <f t="shared" si="5"/>
        <v>.</v>
      </c>
      <c r="S78" s="168" t="e">
        <f t="shared" si="4"/>
        <v>#REF!</v>
      </c>
      <c r="T78" s="168" t="e">
        <f t="shared" si="4"/>
        <v>#REF!</v>
      </c>
      <c r="U78" s="168" t="str">
        <f t="shared" si="4"/>
        <v>.</v>
      </c>
      <c r="V78" s="168" t="str">
        <f t="shared" si="4"/>
        <v>.</v>
      </c>
      <c r="W78" s="168" t="str">
        <f t="shared" si="4"/>
        <v>.</v>
      </c>
    </row>
    <row r="79" spans="1:23" s="89" customFormat="1" x14ac:dyDescent="0.2">
      <c r="A79" s="38" t="s">
        <v>128</v>
      </c>
      <c r="B79" s="106" t="e">
        <f>SUM(bahrain!#REF!,egypt!#REF!,jordan!#REF!,kuwait!#REF!,lebanon!#REF!,oman!#REF!,palestine!#REF!,qatar!#REF!,'saudi arabia'!#REF!,sudan!#REF!,syria!#REF!,UAE!#REF!,yemen!#REF!)</f>
        <v>#REF!</v>
      </c>
      <c r="C79" s="106" t="e">
        <f>SUM(bahrain!#REF!,egypt!#REF!,jordan!#REF!,kuwait!#REF!,lebanon!#REF!,oman!#REF!,palestine!#REF!,qatar!#REF!,'saudi arabia'!#REF!,sudan!#REF!,syria!#REF!,UAE!#REF!,yemen!#REF!)</f>
        <v>#REF!</v>
      </c>
      <c r="D79" s="106">
        <f>SUM(bahrain!B79,egypt!B79,jordan!B79,kuwait!B79,lebanon!B79,oman!B79,palestine!B79,qatar!B79,'saudi arabia'!B79,sudan!B79,syria!B79,UAE!B79,yemen!B79)</f>
        <v>3141.9567781474757</v>
      </c>
      <c r="E79" s="106">
        <f>SUM(bahrain!C79,egypt!C79,jordan!C79,kuwait!C79,lebanon!C79,oman!C79,palestine!C79,qatar!C79,'saudi arabia'!C79,sudan!C79,syria!C79,UAE!C79,yemen!C79)</f>
        <v>3616.2569543134491</v>
      </c>
      <c r="F79" s="164">
        <f>SUM(bahrain!D79,egypt!D79,jordan!D79,kuwait!D79,lebanon!D79,oman!D79,palestine!D79,qatar!D79,'saudi arabia'!D79,sudan!D79,syria!D79,UAE!D79,yemen!D79)</f>
        <v>4928.1450914963261</v>
      </c>
      <c r="G79" s="106" t="e">
        <f>SUM(bahrain!#REF!,egypt!#REF!,jordan!#REF!,kuwait!#REF!,lebanon!#REF!,oman!#REF!,palestine!#REF!,qatar!#REF!,'saudi arabia'!#REF!,sudan!#REF!,syria!#REF!,UAE!#REF!,yemen!#REF!)</f>
        <v>#REF!</v>
      </c>
      <c r="H79" s="106" t="e">
        <f>SUM(bahrain!#REF!,egypt!#REF!,jordan!#REF!,kuwait!#REF!,lebanon!#REF!,oman!#REF!,palestine!#REF!,qatar!#REF!,'saudi arabia'!#REF!,sudan!#REF!,syria!#REF!,UAE!#REF!,yemen!#REF!)</f>
        <v>#REF!</v>
      </c>
      <c r="I79" s="106">
        <f>SUM(bahrain!G79,egypt!G79,jordan!G79,kuwait!G79,lebanon!G79,oman!G79,palestine!G79,qatar!G79,'saudi arabia'!G79,sudan!G79,syria!G79,UAE!G79,yemen!G79)</f>
        <v>25888.341267161053</v>
      </c>
      <c r="J79" s="106">
        <f>SUM(bahrain!H79,egypt!H79,jordan!H79,kuwait!H79,lebanon!H79,oman!H79,palestine!H79,qatar!H79,'saudi arabia'!H79,sudan!H79,syria!H79,UAE!H79,yemen!H79)</f>
        <v>23522.43135642881</v>
      </c>
      <c r="K79" s="164">
        <f>SUM(bahrain!J79,egypt!I79,jordan!I79,kuwait!I79,lebanon!I79,oman!I79,palestine!I79,qatar!I79,'saudi arabia'!I79,sudan!I79,syria!I79,UAE!I79,yemen!I79)</f>
        <v>21951.948154899146</v>
      </c>
      <c r="L79" s="40" t="s">
        <v>129</v>
      </c>
      <c r="M79" s="4"/>
      <c r="N79" s="168" t="e">
        <f t="shared" si="5"/>
        <v>#REF!</v>
      </c>
      <c r="O79" s="168" t="e">
        <f t="shared" si="5"/>
        <v>#REF!</v>
      </c>
      <c r="P79" s="168" t="str">
        <f t="shared" si="5"/>
        <v>.</v>
      </c>
      <c r="Q79" s="168" t="str">
        <f t="shared" si="5"/>
        <v>.</v>
      </c>
      <c r="R79" s="168" t="str">
        <f t="shared" si="5"/>
        <v>.</v>
      </c>
      <c r="S79" s="168" t="e">
        <f t="shared" si="4"/>
        <v>#REF!</v>
      </c>
      <c r="T79" s="168" t="e">
        <f t="shared" si="4"/>
        <v>#REF!</v>
      </c>
      <c r="U79" s="168" t="str">
        <f t="shared" si="4"/>
        <v>.</v>
      </c>
      <c r="V79" s="168" t="str">
        <f t="shared" si="4"/>
        <v>.</v>
      </c>
      <c r="W79" s="168" t="str">
        <f t="shared" si="4"/>
        <v>.</v>
      </c>
    </row>
    <row r="80" spans="1:23" x14ac:dyDescent="0.2">
      <c r="A80" s="38" t="s">
        <v>130</v>
      </c>
      <c r="B80" s="106" t="e">
        <f>SUM(bahrain!#REF!,egypt!#REF!,jordan!#REF!,kuwait!#REF!,lebanon!#REF!,oman!#REF!,palestine!#REF!,qatar!#REF!,'saudi arabia'!#REF!,sudan!#REF!,syria!#REF!,UAE!#REF!,yemen!#REF!)</f>
        <v>#REF!</v>
      </c>
      <c r="C80" s="106" t="e">
        <f>SUM(bahrain!#REF!,egypt!#REF!,jordan!#REF!,kuwait!#REF!,lebanon!#REF!,oman!#REF!,palestine!#REF!,qatar!#REF!,'saudi arabia'!#REF!,sudan!#REF!,syria!#REF!,UAE!#REF!,yemen!#REF!)</f>
        <v>#REF!</v>
      </c>
      <c r="D80" s="106">
        <f>SUM(bahrain!B80,egypt!B80,jordan!B80,kuwait!B80,lebanon!B80,oman!B80,palestine!B80,qatar!B80,'saudi arabia'!B80,sudan!B80,syria!B80,UAE!B80,yemen!B80)</f>
        <v>7974.1593194055386</v>
      </c>
      <c r="E80" s="106">
        <f>SUM(bahrain!C80,egypt!C80,jordan!C80,kuwait!C80,lebanon!C80,oman!C80,palestine!C80,qatar!C80,'saudi arabia'!C80,sudan!C80,syria!C80,UAE!C80,yemen!C80)</f>
        <v>8912.8517516575739</v>
      </c>
      <c r="F80" s="164">
        <f>SUM(bahrain!D80,egypt!D80,jordan!D80,kuwait!D80,lebanon!D80,oman!D80,palestine!D80,qatar!D80,'saudi arabia'!D80,sudan!D80,syria!D80,UAE!D80,yemen!D80)</f>
        <v>10247.141555582464</v>
      </c>
      <c r="G80" s="106" t="e">
        <f>SUM(bahrain!#REF!,egypt!#REF!,jordan!#REF!,kuwait!#REF!,lebanon!#REF!,oman!#REF!,palestine!#REF!,qatar!#REF!,'saudi arabia'!#REF!,sudan!#REF!,syria!#REF!,UAE!#REF!,yemen!#REF!)</f>
        <v>#REF!</v>
      </c>
      <c r="H80" s="106" t="e">
        <f>SUM(bahrain!#REF!,egypt!#REF!,jordan!#REF!,kuwait!#REF!,lebanon!#REF!,oman!#REF!,palestine!#REF!,qatar!#REF!,'saudi arabia'!#REF!,sudan!#REF!,syria!#REF!,UAE!#REF!,yemen!#REF!)</f>
        <v>#REF!</v>
      </c>
      <c r="I80" s="106">
        <f>SUM(bahrain!G80,egypt!G80,jordan!G80,kuwait!G80,lebanon!G80,oman!G80,palestine!G80,qatar!G80,'saudi arabia'!G80,sudan!G80,syria!G80,UAE!G80,yemen!G80)</f>
        <v>11510.030054115079</v>
      </c>
      <c r="J80" s="106">
        <f>SUM(bahrain!H80,egypt!H80,jordan!H80,kuwait!H80,lebanon!H80,oman!H80,palestine!H80,qatar!H80,'saudi arabia'!H80,sudan!H80,syria!H80,UAE!H80,yemen!H80)</f>
        <v>12175.904728144331</v>
      </c>
      <c r="K80" s="164">
        <f>SUM(bahrain!J80,egypt!I80,jordan!I80,kuwait!I80,lebanon!I80,oman!I80,palestine!I80,qatar!I80,'saudi arabia'!I80,sudan!I80,syria!I80,UAE!I80,yemen!I80)</f>
        <v>12620.425128039822</v>
      </c>
      <c r="L80" s="40" t="s">
        <v>131</v>
      </c>
      <c r="N80" s="168" t="e">
        <f t="shared" si="5"/>
        <v>#REF!</v>
      </c>
      <c r="O80" s="168" t="e">
        <f t="shared" si="5"/>
        <v>#REF!</v>
      </c>
      <c r="P80" s="168" t="str">
        <f t="shared" si="5"/>
        <v>.</v>
      </c>
      <c r="Q80" s="168" t="str">
        <f t="shared" si="5"/>
        <v>.</v>
      </c>
      <c r="R80" s="168" t="str">
        <f t="shared" si="5"/>
        <v>.</v>
      </c>
      <c r="S80" s="168" t="e">
        <f t="shared" si="4"/>
        <v>#REF!</v>
      </c>
      <c r="T80" s="168" t="e">
        <f t="shared" si="4"/>
        <v>#REF!</v>
      </c>
      <c r="U80" s="168" t="str">
        <f t="shared" si="4"/>
        <v>.</v>
      </c>
      <c r="V80" s="168" t="str">
        <f t="shared" si="4"/>
        <v>.</v>
      </c>
      <c r="W80" s="168" t="str">
        <f t="shared" si="4"/>
        <v>.</v>
      </c>
    </row>
    <row r="81" spans="1:23" x14ac:dyDescent="0.2">
      <c r="A81" s="41" t="s">
        <v>55</v>
      </c>
      <c r="B81" s="106" t="e">
        <f>SUM(bahrain!#REF!,egypt!#REF!,jordan!#REF!,kuwait!#REF!,lebanon!#REF!,oman!#REF!,palestine!#REF!,qatar!#REF!,'saudi arabia'!#REF!,sudan!#REF!,syria!#REF!,UAE!#REF!,yemen!#REF!)</f>
        <v>#REF!</v>
      </c>
      <c r="C81" s="106" t="e">
        <f>SUM(bahrain!#REF!,egypt!#REF!,jordan!#REF!,kuwait!#REF!,lebanon!#REF!,oman!#REF!,palestine!#REF!,qatar!#REF!,'saudi arabia'!#REF!,sudan!#REF!,syria!#REF!,UAE!#REF!,yemen!#REF!)</f>
        <v>#REF!</v>
      </c>
      <c r="D81" s="106">
        <f>SUM(bahrain!B81,egypt!B81,jordan!B81,kuwait!B81,lebanon!B81,oman!B81,palestine!B81,qatar!B81,'saudi arabia'!B81,sudan!B81,syria!B81,UAE!B81,yemen!B81)</f>
        <v>1460.4653747033144</v>
      </c>
      <c r="E81" s="106">
        <f>SUM(bahrain!C81,egypt!C81,jordan!C81,kuwait!C81,lebanon!C81,oman!C81,palestine!C81,qatar!C81,'saudi arabia'!C81,sudan!C81,syria!C81,UAE!C81,yemen!C81)</f>
        <v>3067.3365575986259</v>
      </c>
      <c r="F81" s="164">
        <f>SUM(bahrain!D81,egypt!D81,jordan!D81,kuwait!D81,lebanon!D81,oman!D81,palestine!D81,qatar!D81,'saudi arabia'!D81,sudan!D81,syria!D81,UAE!D81,yemen!D81)</f>
        <v>4541.0520357868572</v>
      </c>
      <c r="G81" s="106" t="e">
        <f>SUM(bahrain!#REF!,egypt!#REF!,jordan!#REF!,kuwait!#REF!,lebanon!#REF!,oman!#REF!,palestine!#REF!,qatar!#REF!,'saudi arabia'!#REF!,sudan!#REF!,syria!#REF!,UAE!#REF!,yemen!#REF!)</f>
        <v>#REF!</v>
      </c>
      <c r="H81" s="106" t="e">
        <f>SUM(bahrain!#REF!,egypt!#REF!,jordan!#REF!,kuwait!#REF!,lebanon!#REF!,oman!#REF!,palestine!#REF!,qatar!#REF!,'saudi arabia'!#REF!,sudan!#REF!,syria!#REF!,UAE!#REF!,yemen!#REF!)</f>
        <v>#REF!</v>
      </c>
      <c r="I81" s="106">
        <f>SUM(bahrain!G81,egypt!G81,jordan!G81,kuwait!G81,lebanon!G81,oman!G81,palestine!G81,qatar!G81,'saudi arabia'!G81,sudan!G81,syria!G81,UAE!G81,yemen!G81)</f>
        <v>1145.6075992549427</v>
      </c>
      <c r="J81" s="106">
        <f>SUM(bahrain!H81,egypt!H81,jordan!H81,kuwait!H81,lebanon!H81,oman!H81,palestine!H81,qatar!H81,'saudi arabia'!H81,sudan!H81,syria!H81,UAE!H81,yemen!H81)</f>
        <v>1240.4229359840378</v>
      </c>
      <c r="K81" s="164">
        <f>SUM(bahrain!J81,egypt!I81,jordan!I81,kuwait!I81,lebanon!I81,oman!I81,palestine!I81,qatar!I81,'saudi arabia'!I81,sudan!I81,syria!I81,UAE!I81,yemen!I81)</f>
        <v>1397.2692135088921</v>
      </c>
      <c r="L81" s="42" t="s">
        <v>56</v>
      </c>
      <c r="N81" s="168" t="e">
        <f t="shared" si="5"/>
        <v>#REF!</v>
      </c>
      <c r="O81" s="168" t="e">
        <f t="shared" si="5"/>
        <v>#REF!</v>
      </c>
      <c r="P81" s="168" t="str">
        <f t="shared" si="5"/>
        <v>.</v>
      </c>
      <c r="Q81" s="168" t="str">
        <f t="shared" si="5"/>
        <v>.</v>
      </c>
      <c r="R81" s="168" t="str">
        <f t="shared" si="5"/>
        <v>.</v>
      </c>
      <c r="S81" s="168" t="e">
        <f t="shared" si="4"/>
        <v>#REF!</v>
      </c>
      <c r="T81" s="168" t="e">
        <f t="shared" si="4"/>
        <v>#REF!</v>
      </c>
      <c r="U81" s="168" t="str">
        <f t="shared" si="4"/>
        <v>.</v>
      </c>
      <c r="V81" s="168" t="str">
        <f t="shared" si="4"/>
        <v>.</v>
      </c>
      <c r="W81" s="168" t="str">
        <f t="shared" si="4"/>
        <v>.</v>
      </c>
    </row>
    <row r="82" spans="1:23" x14ac:dyDescent="0.2">
      <c r="A82" s="86" t="s">
        <v>132</v>
      </c>
      <c r="B82" s="113" t="e">
        <f>SUM(bahrain!#REF!,egypt!#REF!,jordan!#REF!,kuwait!#REF!,lebanon!#REF!,oman!#REF!,palestine!#REF!,qatar!#REF!,'saudi arabia'!#REF!,sudan!#REF!,syria!#REF!,UAE!#REF!,yemen!#REF!)</f>
        <v>#REF!</v>
      </c>
      <c r="C82" s="113" t="e">
        <f>SUM(bahrain!#REF!,egypt!#REF!,jordan!#REF!,kuwait!#REF!,lebanon!#REF!,oman!#REF!,palestine!#REF!,qatar!#REF!,'saudi arabia'!#REF!,sudan!#REF!,syria!#REF!,UAE!#REF!,yemen!#REF!)</f>
        <v>#REF!</v>
      </c>
      <c r="D82" s="113">
        <f>SUM(bahrain!B82,egypt!B82,jordan!B82,kuwait!B82,lebanon!B82,oman!B82,palestine!B82,qatar!B82,'saudi arabia'!B82,sudan!B82,syria!B82,UAE!B82,yemen!B82)</f>
        <v>129101.79522724477</v>
      </c>
      <c r="E82" s="113">
        <f>SUM(bahrain!C82,egypt!C82,jordan!C82,kuwait!C82,lebanon!C82,oman!C82,palestine!C82,qatar!C82,'saudi arabia'!C82,sudan!C82,syria!C82,UAE!C82,yemen!C82)</f>
        <v>131118.72297226451</v>
      </c>
      <c r="F82" s="167">
        <f>SUM(bahrain!D82,egypt!D82,jordan!D82,kuwait!D82,lebanon!D82,oman!D82,palestine!D82,qatar!D82,'saudi arabia'!D82,sudan!D82,syria!D82,UAE!D82,yemen!D82)</f>
        <v>135400.53648447574</v>
      </c>
      <c r="G82" s="113" t="e">
        <f>SUM(bahrain!#REF!,egypt!#REF!,jordan!#REF!,kuwait!#REF!,lebanon!#REF!,oman!#REF!,palestine!#REF!,qatar!#REF!,'saudi arabia'!#REF!,sudan!#REF!,syria!#REF!,UAE!#REF!,yemen!#REF!)</f>
        <v>#REF!</v>
      </c>
      <c r="H82" s="113" t="e">
        <f>SUM(bahrain!#REF!,egypt!#REF!,jordan!#REF!,kuwait!#REF!,lebanon!#REF!,oman!#REF!,palestine!#REF!,qatar!#REF!,'saudi arabia'!#REF!,sudan!#REF!,syria!#REF!,UAE!#REF!,yemen!#REF!)</f>
        <v>#REF!</v>
      </c>
      <c r="I82" s="113">
        <f>SUM(bahrain!G82,egypt!G82,jordan!G82,kuwait!G82,lebanon!G82,oman!G82,palestine!G82,qatar!G82,'saudi arabia'!G82,sudan!G82,syria!G82,UAE!G82,yemen!G82)</f>
        <v>222587.06132928701</v>
      </c>
      <c r="J82" s="113">
        <f>SUM(bahrain!H82,egypt!H82,jordan!H82,kuwait!H82,lebanon!H82,oman!H82,palestine!H82,qatar!H82,'saudi arabia'!H82,sudan!H82,syria!H82,UAE!H82,yemen!H82)</f>
        <v>234244.94310408155</v>
      </c>
      <c r="K82" s="167">
        <f>SUM(bahrain!J82,egypt!I82,jordan!I82,kuwait!I82,lebanon!I82,oman!I82,palestine!I82,qatar!I82,'saudi arabia'!I82,sudan!I82,syria!I82,UAE!I82,yemen!I82)</f>
        <v>244017.98456138078</v>
      </c>
      <c r="L82" s="87" t="s">
        <v>133</v>
      </c>
      <c r="N82" s="168" t="e">
        <f t="shared" si="5"/>
        <v>#REF!</v>
      </c>
      <c r="O82" s="168" t="e">
        <f t="shared" si="5"/>
        <v>#REF!</v>
      </c>
      <c r="P82" s="168" t="str">
        <f t="shared" si="5"/>
        <v>.</v>
      </c>
      <c r="Q82" s="168" t="str">
        <f t="shared" si="5"/>
        <v>.</v>
      </c>
      <c r="R82" s="168" t="str">
        <f t="shared" si="5"/>
        <v>.</v>
      </c>
      <c r="S82" s="168" t="e">
        <f t="shared" si="4"/>
        <v>#REF!</v>
      </c>
      <c r="T82" s="168" t="e">
        <f t="shared" si="4"/>
        <v>#REF!</v>
      </c>
      <c r="U82" s="168" t="str">
        <f t="shared" si="4"/>
        <v>.</v>
      </c>
      <c r="V82" s="168" t="str">
        <f t="shared" si="4"/>
        <v>.</v>
      </c>
      <c r="W82" s="168" t="str">
        <f t="shared" si="4"/>
        <v>.</v>
      </c>
    </row>
    <row r="83" spans="1:23" x14ac:dyDescent="0.2">
      <c r="A83" s="41" t="s">
        <v>134</v>
      </c>
      <c r="B83" s="47" t="e">
        <f>SUM(bahrain!#REF!,egypt!#REF!,jordan!#REF!,kuwait!#REF!,lebanon!#REF!,oman!#REF!,palestine!#REF!,qatar!#REF!,'saudi arabia'!#REF!,sudan!#REF!,syria!#REF!,UAE!#REF!,yemen!#REF!)</f>
        <v>#REF!</v>
      </c>
      <c r="C83" s="47" t="e">
        <f>SUM(bahrain!#REF!,egypt!#REF!,jordan!#REF!,kuwait!#REF!,lebanon!#REF!,oman!#REF!,palestine!#REF!,qatar!#REF!,'saudi arabia'!#REF!,sudan!#REF!,syria!#REF!,UAE!#REF!,yemen!#REF!)</f>
        <v>#REF!</v>
      </c>
      <c r="D83" s="47">
        <f>SUM(bahrain!B83,egypt!B83,jordan!B83,kuwait!B83,lebanon!B83,oman!B83,palestine!B83,qatar!B83,'saudi arabia'!B83,sudan!B83,syria!B83,UAE!B83,yemen!B83)</f>
        <v>61.366170903336055</v>
      </c>
      <c r="E83" s="47">
        <f>SUM(bahrain!C83,egypt!C83,jordan!C83,kuwait!C83,lebanon!C83,oman!C83,palestine!C83,qatar!C83,'saudi arabia'!C83,sudan!C83,syria!C83,UAE!C83,yemen!C83)</f>
        <v>187.6182981052734</v>
      </c>
      <c r="F83" s="137">
        <f>SUM(bahrain!D83,egypt!D83,jordan!D83,kuwait!D83,lebanon!D83,oman!D83,palestine!D83,qatar!D83,'saudi arabia'!D83,sudan!D83,syria!D83,UAE!D83,yemen!D83)</f>
        <v>43.792059297516339</v>
      </c>
      <c r="G83" s="47" t="e">
        <f>SUM(bahrain!#REF!,egypt!#REF!,jordan!#REF!,kuwait!#REF!,lebanon!#REF!,oman!#REF!,palestine!#REF!,qatar!#REF!,'saudi arabia'!#REF!,sudan!#REF!,syria!#REF!,UAE!#REF!,yemen!#REF!)</f>
        <v>#REF!</v>
      </c>
      <c r="H83" s="47" t="e">
        <f>SUM(bahrain!#REF!,egypt!#REF!,jordan!#REF!,kuwait!#REF!,lebanon!#REF!,oman!#REF!,palestine!#REF!,qatar!#REF!,'saudi arabia'!#REF!,sudan!#REF!,syria!#REF!,UAE!#REF!,yemen!#REF!)</f>
        <v>#REF!</v>
      </c>
      <c r="I83" s="47">
        <f>SUM(bahrain!G83,egypt!G83,jordan!G83,kuwait!G83,lebanon!G83,oman!G83,palestine!G83,qatar!G83,'saudi arabia'!G83,sudan!G83,syria!G83,UAE!G83,yemen!G83)</f>
        <v>1735.2245168996328</v>
      </c>
      <c r="J83" s="47">
        <f>SUM(bahrain!H83,egypt!H83,jordan!H83,kuwait!H83,lebanon!H83,oman!H83,palestine!H83,qatar!H83,'saudi arabia'!H83,sudan!H83,syria!H83,UAE!H83,yemen!H83)</f>
        <v>1814.9026344545773</v>
      </c>
      <c r="K83" s="137">
        <f>SUM(bahrain!J83,egypt!I83,jordan!I83,kuwait!I83,lebanon!I83,oman!I83,palestine!I83,qatar!I83,'saudi arabia'!I83,sudan!I83,syria!I83,UAE!I83,yemen!I83)</f>
        <v>2170.9260155295128</v>
      </c>
      <c r="L83" s="40" t="s">
        <v>135</v>
      </c>
      <c r="N83" s="168" t="e">
        <f t="shared" si="5"/>
        <v>#REF!</v>
      </c>
      <c r="O83" s="168" t="e">
        <f t="shared" si="5"/>
        <v>#REF!</v>
      </c>
      <c r="P83" s="168" t="str">
        <f t="shared" si="5"/>
        <v>.</v>
      </c>
      <c r="Q83" s="168" t="str">
        <f t="shared" si="5"/>
        <v>.</v>
      </c>
      <c r="R83" s="168" t="str">
        <f t="shared" si="5"/>
        <v>.</v>
      </c>
      <c r="S83" s="168" t="e">
        <f t="shared" si="4"/>
        <v>#REF!</v>
      </c>
      <c r="T83" s="168" t="e">
        <f t="shared" si="4"/>
        <v>#REF!</v>
      </c>
      <c r="U83" s="168" t="str">
        <f t="shared" si="4"/>
        <v>.</v>
      </c>
      <c r="V83" s="168" t="str">
        <f t="shared" si="4"/>
        <v>.</v>
      </c>
      <c r="W83" s="168" t="str">
        <f t="shared" si="4"/>
        <v>.</v>
      </c>
    </row>
    <row r="84" spans="1:23" x14ac:dyDescent="0.2">
      <c r="A84" s="41" t="s">
        <v>136</v>
      </c>
      <c r="B84" s="39" t="e">
        <f>SUM(bahrain!#REF!,egypt!#REF!,jordan!#REF!,kuwait!#REF!,lebanon!#REF!,oman!#REF!,palestine!#REF!,qatar!#REF!,'saudi arabia'!#REF!,sudan!#REF!,syria!#REF!,UAE!#REF!,yemen!#REF!)</f>
        <v>#REF!</v>
      </c>
      <c r="C84" s="39" t="e">
        <f>SUM(bahrain!#REF!,egypt!#REF!,jordan!#REF!,kuwait!#REF!,lebanon!#REF!,oman!#REF!,palestine!#REF!,qatar!#REF!,'saudi arabia'!#REF!,sudan!#REF!,syria!#REF!,UAE!#REF!,yemen!#REF!)</f>
        <v>#REF!</v>
      </c>
      <c r="D84" s="39">
        <f>SUM(bahrain!B84,egypt!B84,jordan!B84,kuwait!B84,lebanon!B84,oman!B84,palestine!B84,qatar!B84,'saudi arabia'!B84,sudan!B84,syria!B84,UAE!B84,yemen!B84)</f>
        <v>415.76294901598772</v>
      </c>
      <c r="E84" s="39">
        <f>SUM(bahrain!C84,egypt!C84,jordan!C84,kuwait!C84,lebanon!C84,oman!C84,palestine!C84,qatar!C84,'saudi arabia'!C84,sudan!C84,syria!C84,UAE!C84,yemen!C84)</f>
        <v>698.04555426132436</v>
      </c>
      <c r="F84" s="136">
        <f>SUM(bahrain!D84,egypt!D84,jordan!D84,kuwait!D84,lebanon!D84,oman!D84,palestine!D84,qatar!D84,'saudi arabia'!D84,sudan!D84,syria!D84,UAE!D84,yemen!D84)</f>
        <v>686.06457977191235</v>
      </c>
      <c r="G84" s="39" t="e">
        <f>SUM(bahrain!#REF!,egypt!#REF!,jordan!#REF!,kuwait!#REF!,lebanon!#REF!,oman!#REF!,palestine!#REF!,qatar!#REF!,'saudi arabia'!#REF!,sudan!#REF!,syria!#REF!,UAE!#REF!,yemen!#REF!)</f>
        <v>#REF!</v>
      </c>
      <c r="H84" s="39" t="e">
        <f>SUM(bahrain!#REF!,egypt!#REF!,jordan!#REF!,kuwait!#REF!,lebanon!#REF!,oman!#REF!,palestine!#REF!,qatar!#REF!,'saudi arabia'!#REF!,sudan!#REF!,syria!#REF!,UAE!#REF!,yemen!#REF!)</f>
        <v>#REF!</v>
      </c>
      <c r="I84" s="39">
        <f>SUM(bahrain!G84,egypt!G84,jordan!G84,kuwait!G84,lebanon!G84,oman!G84,palestine!G84,qatar!G84,'saudi arabia'!G84,sudan!G84,syria!G84,UAE!G84,yemen!G84)</f>
        <v>1247.6068907711983</v>
      </c>
      <c r="J84" s="39">
        <f>SUM(bahrain!H84,egypt!H84,jordan!H84,kuwait!H84,lebanon!H84,oman!H84,palestine!H84,qatar!H84,'saudi arabia'!H84,sudan!H84,syria!H84,UAE!H84,yemen!H84)</f>
        <v>1430.4926818989077</v>
      </c>
      <c r="K84" s="136">
        <f>SUM(bahrain!J84,egypt!I84,jordan!I84,kuwait!I84,lebanon!I84,oman!I84,palestine!I84,qatar!I84,'saudi arabia'!I84,sudan!I84,syria!I84,UAE!I84,yemen!I84)</f>
        <v>1435.9276573236391</v>
      </c>
      <c r="L84" s="40" t="s">
        <v>137</v>
      </c>
      <c r="N84" s="168" t="e">
        <f t="shared" si="5"/>
        <v>#REF!</v>
      </c>
      <c r="O84" s="168" t="e">
        <f t="shared" si="5"/>
        <v>#REF!</v>
      </c>
      <c r="P84" s="168" t="str">
        <f t="shared" si="5"/>
        <v>.</v>
      </c>
      <c r="Q84" s="168" t="str">
        <f t="shared" si="5"/>
        <v>.</v>
      </c>
      <c r="R84" s="168" t="str">
        <f t="shared" si="5"/>
        <v>.</v>
      </c>
      <c r="S84" s="168" t="e">
        <f t="shared" si="4"/>
        <v>#REF!</v>
      </c>
      <c r="T84" s="168" t="e">
        <f t="shared" si="4"/>
        <v>#REF!</v>
      </c>
      <c r="U84" s="168" t="str">
        <f t="shared" si="4"/>
        <v>.</v>
      </c>
      <c r="V84" s="168" t="str">
        <f t="shared" si="4"/>
        <v>.</v>
      </c>
      <c r="W84" s="168" t="str">
        <f t="shared" si="4"/>
        <v>.</v>
      </c>
    </row>
    <row r="85" spans="1:23" x14ac:dyDescent="0.2">
      <c r="A85" s="38" t="s">
        <v>138</v>
      </c>
      <c r="B85" s="39" t="e">
        <f>SUM(bahrain!#REF!,egypt!#REF!,jordan!#REF!,kuwait!#REF!,lebanon!#REF!,oman!#REF!,palestine!#REF!,qatar!#REF!,'saudi arabia'!#REF!,sudan!#REF!,syria!#REF!,UAE!#REF!,yemen!#REF!)</f>
        <v>#REF!</v>
      </c>
      <c r="C85" s="39" t="e">
        <f>SUM(bahrain!#REF!,egypt!#REF!,jordan!#REF!,kuwait!#REF!,lebanon!#REF!,oman!#REF!,palestine!#REF!,qatar!#REF!,'saudi arabia'!#REF!,sudan!#REF!,syria!#REF!,UAE!#REF!,yemen!#REF!)</f>
        <v>#REF!</v>
      </c>
      <c r="D85" s="39">
        <f>SUM(bahrain!B85,egypt!B85,jordan!B85,kuwait!B85,lebanon!B85,oman!B85,palestine!B85,qatar!B85,'saudi arabia'!B85,sudan!B85,syria!B85,UAE!B85,yemen!B85)</f>
        <v>54171.968579051856</v>
      </c>
      <c r="E85" s="39">
        <f>SUM(bahrain!C85,egypt!C85,jordan!C85,kuwait!C85,lebanon!C85,oman!C85,palestine!C85,qatar!C85,'saudi arabia'!C85,sudan!C85,syria!C85,UAE!C85,yemen!C85)</f>
        <v>57435.000075641197</v>
      </c>
      <c r="F85" s="136">
        <f>SUM(bahrain!D85,egypt!D85,jordan!D85,kuwait!D85,lebanon!D85,oman!D85,palestine!D85,qatar!D85,'saudi arabia'!D85,sudan!D85,syria!D85,UAE!D85,yemen!D85)</f>
        <v>62148.863872766909</v>
      </c>
      <c r="G85" s="39" t="e">
        <f>SUM(bahrain!#REF!,egypt!#REF!,jordan!#REF!,kuwait!#REF!,lebanon!#REF!,oman!#REF!,palestine!#REF!,qatar!#REF!,'saudi arabia'!#REF!,sudan!#REF!,syria!#REF!,UAE!#REF!,yemen!#REF!)</f>
        <v>#REF!</v>
      </c>
      <c r="H85" s="39" t="e">
        <f>SUM(bahrain!#REF!,egypt!#REF!,jordan!#REF!,kuwait!#REF!,lebanon!#REF!,oman!#REF!,palestine!#REF!,qatar!#REF!,'saudi arabia'!#REF!,sudan!#REF!,syria!#REF!,UAE!#REF!,yemen!#REF!)</f>
        <v>#REF!</v>
      </c>
      <c r="I85" s="39">
        <f>SUM(bahrain!G85,egypt!G85,jordan!G85,kuwait!G85,lebanon!G85,oman!G85,palestine!G85,qatar!G85,'saudi arabia'!G85,sudan!G85,syria!G85,UAE!G85,yemen!G85)</f>
        <v>62241.729442058408</v>
      </c>
      <c r="J85" s="39">
        <f>SUM(bahrain!H85,egypt!H85,jordan!H85,kuwait!H85,lebanon!H85,oman!H85,palestine!H85,qatar!H85,'saudi arabia'!H85,sudan!H85,syria!H85,UAE!H85,yemen!H85)</f>
        <v>65348.789040757052</v>
      </c>
      <c r="K85" s="136">
        <f>SUM(bahrain!J85,egypt!I85,jordan!I85,kuwait!I85,lebanon!I85,oman!I85,palestine!I85,qatar!I85,'saudi arabia'!I85,sudan!I85,syria!I85,UAE!I85,yemen!I85)</f>
        <v>70129.900867593518</v>
      </c>
      <c r="L85" s="40" t="s">
        <v>139</v>
      </c>
      <c r="N85" s="168" t="e">
        <f t="shared" si="5"/>
        <v>#REF!</v>
      </c>
      <c r="O85" s="168" t="e">
        <f t="shared" si="5"/>
        <v>#REF!</v>
      </c>
      <c r="P85" s="168" t="str">
        <f t="shared" si="5"/>
        <v>.</v>
      </c>
      <c r="Q85" s="168" t="str">
        <f t="shared" si="5"/>
        <v>.</v>
      </c>
      <c r="R85" s="168" t="str">
        <f t="shared" si="5"/>
        <v>.</v>
      </c>
      <c r="S85" s="168" t="e">
        <f t="shared" si="4"/>
        <v>#REF!</v>
      </c>
      <c r="T85" s="168" t="e">
        <f t="shared" si="4"/>
        <v>#REF!</v>
      </c>
      <c r="U85" s="168" t="str">
        <f t="shared" si="4"/>
        <v>.</v>
      </c>
      <c r="V85" s="168" t="str">
        <f t="shared" si="4"/>
        <v>.</v>
      </c>
      <c r="W85" s="168" t="str">
        <f t="shared" si="4"/>
        <v>.</v>
      </c>
    </row>
    <row r="86" spans="1:23" x14ac:dyDescent="0.2">
      <c r="A86" s="38" t="s">
        <v>140</v>
      </c>
      <c r="B86" s="39" t="e">
        <f>SUM(bahrain!#REF!,egypt!#REF!,jordan!#REF!,kuwait!#REF!,lebanon!#REF!,oman!#REF!,palestine!#REF!,qatar!#REF!,'saudi arabia'!#REF!,sudan!#REF!,syria!#REF!,UAE!#REF!,yemen!#REF!)</f>
        <v>#REF!</v>
      </c>
      <c r="C86" s="39" t="e">
        <f>SUM(bahrain!#REF!,egypt!#REF!,jordan!#REF!,kuwait!#REF!,lebanon!#REF!,oman!#REF!,palestine!#REF!,qatar!#REF!,'saudi arabia'!#REF!,sudan!#REF!,syria!#REF!,UAE!#REF!,yemen!#REF!)</f>
        <v>#REF!</v>
      </c>
      <c r="D86" s="39">
        <f>SUM(bahrain!B86,egypt!B86,jordan!B86,kuwait!B86,lebanon!B86,oman!B86,palestine!B86,qatar!B86,'saudi arabia'!B86,sudan!B86,syria!B86,UAE!B86,yemen!B86)</f>
        <v>1989.4876265959317</v>
      </c>
      <c r="E86" s="39">
        <f>SUM(bahrain!C86,egypt!C86,jordan!C86,kuwait!C86,lebanon!C86,oman!C86,palestine!C86,qatar!C86,'saudi arabia'!C86,sudan!C86,syria!C86,UAE!C86,yemen!C86)</f>
        <v>1992.5130593520244</v>
      </c>
      <c r="F86" s="136">
        <f>SUM(bahrain!D86,egypt!D86,jordan!D86,kuwait!D86,lebanon!D86,oman!D86,palestine!D86,qatar!D86,'saudi arabia'!D86,sudan!D86,syria!D86,UAE!D86,yemen!D86)</f>
        <v>2716.4688605838192</v>
      </c>
      <c r="G86" s="39" t="e">
        <f>SUM(bahrain!#REF!,egypt!#REF!,jordan!#REF!,kuwait!#REF!,lebanon!#REF!,oman!#REF!,palestine!#REF!,qatar!#REF!,'saudi arabia'!#REF!,sudan!#REF!,syria!#REF!,UAE!#REF!,yemen!#REF!)</f>
        <v>#REF!</v>
      </c>
      <c r="H86" s="39" t="e">
        <f>SUM(bahrain!#REF!,egypt!#REF!,jordan!#REF!,kuwait!#REF!,lebanon!#REF!,oman!#REF!,palestine!#REF!,qatar!#REF!,'saudi arabia'!#REF!,sudan!#REF!,syria!#REF!,UAE!#REF!,yemen!#REF!)</f>
        <v>#REF!</v>
      </c>
      <c r="I86" s="39">
        <f>SUM(bahrain!G86,egypt!G86,jordan!G86,kuwait!G86,lebanon!G86,oman!G86,palestine!G86,qatar!G86,'saudi arabia'!G86,sudan!G86,syria!G86,UAE!G86,yemen!G86)</f>
        <v>3174.964628197099</v>
      </c>
      <c r="J86" s="39">
        <f>SUM(bahrain!H86,egypt!H86,jordan!H86,kuwait!H86,lebanon!H86,oman!H86,palestine!H86,qatar!H86,'saudi arabia'!H86,sudan!H86,syria!H86,UAE!H86,yemen!H86)</f>
        <v>3617.0885729813649</v>
      </c>
      <c r="K86" s="136">
        <f>SUM(bahrain!J86,egypt!I86,jordan!I86,kuwait!I86,lebanon!I86,oman!I86,palestine!I86,qatar!I86,'saudi arabia'!I86,sudan!I86,syria!I86,UAE!I86,yemen!I86)</f>
        <v>4741.5756664054379</v>
      </c>
      <c r="L86" s="40" t="s">
        <v>141</v>
      </c>
      <c r="N86" s="168" t="e">
        <f t="shared" si="5"/>
        <v>#REF!</v>
      </c>
      <c r="O86" s="168" t="e">
        <f t="shared" si="5"/>
        <v>#REF!</v>
      </c>
      <c r="P86" s="168" t="str">
        <f t="shared" si="5"/>
        <v>.</v>
      </c>
      <c r="Q86" s="168" t="str">
        <f t="shared" si="5"/>
        <v>.</v>
      </c>
      <c r="R86" s="168" t="str">
        <f t="shared" si="5"/>
        <v>.</v>
      </c>
      <c r="S86" s="168" t="e">
        <f t="shared" si="4"/>
        <v>#REF!</v>
      </c>
      <c r="T86" s="168" t="e">
        <f t="shared" si="4"/>
        <v>#REF!</v>
      </c>
      <c r="U86" s="168" t="str">
        <f t="shared" si="4"/>
        <v>.</v>
      </c>
      <c r="V86" s="168" t="str">
        <f t="shared" si="4"/>
        <v>.</v>
      </c>
      <c r="W86" s="168" t="str">
        <f t="shared" si="4"/>
        <v>.</v>
      </c>
    </row>
    <row r="87" spans="1:23" x14ac:dyDescent="0.2">
      <c r="A87" s="38" t="s">
        <v>142</v>
      </c>
      <c r="B87" s="39" t="e">
        <f>SUM(bahrain!#REF!,egypt!#REF!,jordan!#REF!,kuwait!#REF!,lebanon!#REF!,oman!#REF!,palestine!#REF!,qatar!#REF!,'saudi arabia'!#REF!,sudan!#REF!,syria!#REF!,UAE!#REF!,yemen!#REF!)</f>
        <v>#REF!</v>
      </c>
      <c r="C87" s="39" t="e">
        <f>SUM(bahrain!#REF!,egypt!#REF!,jordan!#REF!,kuwait!#REF!,lebanon!#REF!,oman!#REF!,palestine!#REF!,qatar!#REF!,'saudi arabia'!#REF!,sudan!#REF!,syria!#REF!,UAE!#REF!,yemen!#REF!)</f>
        <v>#REF!</v>
      </c>
      <c r="D87" s="39">
        <f>SUM(bahrain!B87,egypt!B87,jordan!B87,kuwait!B87,lebanon!B87,oman!B87,palestine!B87,qatar!B87,'saudi arabia'!B87,sudan!B87,syria!B87,UAE!B87,yemen!B87)</f>
        <v>40759.892999706455</v>
      </c>
      <c r="E87" s="39">
        <f>SUM(bahrain!C87,egypt!C87,jordan!C87,kuwait!C87,lebanon!C87,oman!C87,palestine!C87,qatar!C87,'saudi arabia'!C87,sudan!C87,syria!C87,UAE!C87,yemen!C87)</f>
        <v>34754.067872256797</v>
      </c>
      <c r="F87" s="136">
        <f>SUM(bahrain!D87,egypt!D87,jordan!D87,kuwait!D87,lebanon!D87,oman!D87,palestine!D87,qatar!D87,'saudi arabia'!D87,sudan!D87,syria!D87,UAE!D87,yemen!D87)</f>
        <v>36625.128942744319</v>
      </c>
      <c r="G87" s="39" t="e">
        <f>SUM(bahrain!#REF!,egypt!#REF!,jordan!#REF!,kuwait!#REF!,lebanon!#REF!,oman!#REF!,palestine!#REF!,qatar!#REF!,'saudi arabia'!#REF!,sudan!#REF!,syria!#REF!,UAE!#REF!,yemen!#REF!)</f>
        <v>#REF!</v>
      </c>
      <c r="H87" s="39" t="e">
        <f>SUM(bahrain!#REF!,egypt!#REF!,jordan!#REF!,kuwait!#REF!,lebanon!#REF!,oman!#REF!,palestine!#REF!,qatar!#REF!,'saudi arabia'!#REF!,sudan!#REF!,syria!#REF!,UAE!#REF!,yemen!#REF!)</f>
        <v>#REF!</v>
      </c>
      <c r="I87" s="39">
        <f>SUM(bahrain!G87,egypt!G87,jordan!G87,kuwait!G87,lebanon!G87,oman!G87,palestine!G87,qatar!G87,'saudi arabia'!G87,sudan!G87,syria!G87,UAE!G87,yemen!G87)</f>
        <v>68977.305176071503</v>
      </c>
      <c r="J87" s="39">
        <f>SUM(bahrain!H87,egypt!H87,jordan!H87,kuwait!H87,lebanon!H87,oman!H87,palestine!H87,qatar!H87,'saudi arabia'!H87,sudan!H87,syria!H87,UAE!H87,yemen!H87)</f>
        <v>71830.645420287925</v>
      </c>
      <c r="K87" s="136">
        <f>SUM(bahrain!J87,egypt!I87,jordan!I87,kuwait!I87,lebanon!I87,oman!I87,palestine!I87,qatar!I87,'saudi arabia'!I87,sudan!I87,syria!I87,UAE!I87,yemen!I87)</f>
        <v>70572.642772283987</v>
      </c>
      <c r="L87" s="40" t="s">
        <v>143</v>
      </c>
      <c r="N87" s="168" t="e">
        <f t="shared" si="5"/>
        <v>#REF!</v>
      </c>
      <c r="O87" s="168" t="e">
        <f t="shared" si="5"/>
        <v>#REF!</v>
      </c>
      <c r="P87" s="168" t="str">
        <f t="shared" si="5"/>
        <v>.</v>
      </c>
      <c r="Q87" s="168" t="str">
        <f t="shared" si="5"/>
        <v>.</v>
      </c>
      <c r="R87" s="168" t="str">
        <f t="shared" si="5"/>
        <v>.</v>
      </c>
      <c r="S87" s="168" t="e">
        <f t="shared" si="4"/>
        <v>#REF!</v>
      </c>
      <c r="T87" s="168" t="e">
        <f t="shared" si="4"/>
        <v>#REF!</v>
      </c>
      <c r="U87" s="168" t="str">
        <f t="shared" si="4"/>
        <v>.</v>
      </c>
      <c r="V87" s="168" t="str">
        <f t="shared" si="4"/>
        <v>.</v>
      </c>
      <c r="W87" s="168" t="str">
        <f t="shared" si="4"/>
        <v>.</v>
      </c>
    </row>
    <row r="88" spans="1:23" x14ac:dyDescent="0.2">
      <c r="A88" s="38" t="s">
        <v>144</v>
      </c>
      <c r="B88" s="39" t="e">
        <f>SUM(bahrain!#REF!,egypt!#REF!,jordan!#REF!,kuwait!#REF!,lebanon!#REF!,oman!#REF!,palestine!#REF!,qatar!#REF!,'saudi arabia'!#REF!,sudan!#REF!,syria!#REF!,UAE!#REF!,yemen!#REF!)</f>
        <v>#REF!</v>
      </c>
      <c r="C88" s="39" t="e">
        <f>SUM(bahrain!#REF!,egypt!#REF!,jordan!#REF!,kuwait!#REF!,lebanon!#REF!,oman!#REF!,palestine!#REF!,qatar!#REF!,'saudi arabia'!#REF!,sudan!#REF!,syria!#REF!,UAE!#REF!,yemen!#REF!)</f>
        <v>#REF!</v>
      </c>
      <c r="D88" s="39">
        <f>SUM(bahrain!B88,egypt!B88,jordan!B88,kuwait!B88,lebanon!B88,oman!B88,palestine!B88,qatar!B88,'saudi arabia'!B88,sudan!B88,syria!B88,UAE!B88,yemen!B88)</f>
        <v>74.140727378069073</v>
      </c>
      <c r="E88" s="39">
        <f>SUM(bahrain!C88,egypt!C88,jordan!C88,kuwait!C88,lebanon!C88,oman!C88,palestine!C88,qatar!C88,'saudi arabia'!C88,sudan!C88,syria!C88,UAE!C88,yemen!C88)</f>
        <v>55.266187446834159</v>
      </c>
      <c r="F88" s="136">
        <f>SUM(bahrain!D88,egypt!D88,jordan!D88,kuwait!D88,lebanon!D88,oman!D88,palestine!D88,qatar!D88,'saudi arabia'!D88,sudan!D88,syria!D88,UAE!D88,yemen!D88)</f>
        <v>41.390891162935446</v>
      </c>
      <c r="G88" s="39" t="e">
        <f>SUM(bahrain!#REF!,egypt!#REF!,jordan!#REF!,kuwait!#REF!,lebanon!#REF!,oman!#REF!,palestine!#REF!,qatar!#REF!,'saudi arabia'!#REF!,sudan!#REF!,syria!#REF!,UAE!#REF!,yemen!#REF!)</f>
        <v>#REF!</v>
      </c>
      <c r="H88" s="39" t="e">
        <f>SUM(bahrain!#REF!,egypt!#REF!,jordan!#REF!,kuwait!#REF!,lebanon!#REF!,oman!#REF!,palestine!#REF!,qatar!#REF!,'saudi arabia'!#REF!,sudan!#REF!,syria!#REF!,UAE!#REF!,yemen!#REF!)</f>
        <v>#REF!</v>
      </c>
      <c r="I88" s="39">
        <f>SUM(bahrain!G88,egypt!G88,jordan!G88,kuwait!G88,lebanon!G88,oman!G88,palestine!G88,qatar!G88,'saudi arabia'!G88,sudan!G88,syria!G88,UAE!G88,yemen!G88)</f>
        <v>9.336983108176474</v>
      </c>
      <c r="J88" s="39">
        <f>SUM(bahrain!H88,egypt!H88,jordan!H88,kuwait!H88,lebanon!H88,oman!H88,palestine!H88,qatar!H88,'saudi arabia'!H88,sudan!H88,syria!H88,UAE!H88,yemen!H88)</f>
        <v>55.322916489167632</v>
      </c>
      <c r="K88" s="136">
        <f>SUM(bahrain!J88,egypt!I88,jordan!I88,kuwait!I88,lebanon!I88,oman!I88,palestine!I88,qatar!I88,'saudi arabia'!I88,sudan!I88,syria!I88,UAE!I88,yemen!I88)</f>
        <v>7.2180987830575996</v>
      </c>
      <c r="L88" s="40" t="s">
        <v>145</v>
      </c>
      <c r="N88" s="168" t="e">
        <f t="shared" si="5"/>
        <v>#REF!</v>
      </c>
      <c r="O88" s="168" t="e">
        <f t="shared" si="5"/>
        <v>#REF!</v>
      </c>
      <c r="P88" s="168" t="str">
        <f t="shared" si="5"/>
        <v>.</v>
      </c>
      <c r="Q88" s="168" t="str">
        <f t="shared" si="5"/>
        <v>.</v>
      </c>
      <c r="R88" s="168" t="str">
        <f t="shared" si="5"/>
        <v>.</v>
      </c>
      <c r="S88" s="168" t="e">
        <f t="shared" si="4"/>
        <v>#REF!</v>
      </c>
      <c r="T88" s="168" t="e">
        <f t="shared" si="4"/>
        <v>#REF!</v>
      </c>
      <c r="U88" s="168" t="str">
        <f t="shared" si="4"/>
        <v>.</v>
      </c>
      <c r="V88" s="168" t="str">
        <f t="shared" si="4"/>
        <v>.</v>
      </c>
      <c r="W88" s="168" t="str">
        <f t="shared" si="4"/>
        <v>.</v>
      </c>
    </row>
    <row r="89" spans="1:23" s="89" customFormat="1" x14ac:dyDescent="0.2">
      <c r="A89" s="38" t="s">
        <v>146</v>
      </c>
      <c r="B89" s="39" t="e">
        <f>SUM(bahrain!#REF!,egypt!#REF!,jordan!#REF!,kuwait!#REF!,lebanon!#REF!,oman!#REF!,palestine!#REF!,qatar!#REF!,'saudi arabia'!#REF!,sudan!#REF!,syria!#REF!,UAE!#REF!,yemen!#REF!)</f>
        <v>#REF!</v>
      </c>
      <c r="C89" s="39" t="e">
        <f>SUM(bahrain!#REF!,egypt!#REF!,jordan!#REF!,kuwait!#REF!,lebanon!#REF!,oman!#REF!,palestine!#REF!,qatar!#REF!,'saudi arabia'!#REF!,sudan!#REF!,syria!#REF!,UAE!#REF!,yemen!#REF!)</f>
        <v>#REF!</v>
      </c>
      <c r="D89" s="39">
        <f>SUM(bahrain!B89,egypt!B89,jordan!B89,kuwait!B89,lebanon!B89,oman!B89,palestine!B89,qatar!B89,'saudi arabia'!B89,sudan!B89,syria!B89,UAE!B89,yemen!B89)</f>
        <v>19817.931545659263</v>
      </c>
      <c r="E89" s="39">
        <f>SUM(bahrain!C89,egypt!C89,jordan!C89,kuwait!C89,lebanon!C89,oman!C89,palestine!C89,qatar!C89,'saudi arabia'!C89,sudan!C89,syria!C89,UAE!C89,yemen!C89)</f>
        <v>22123.877060621886</v>
      </c>
      <c r="F89" s="136">
        <f>SUM(bahrain!D89,egypt!D89,jordan!D89,kuwait!D89,lebanon!D89,oman!D89,palestine!D89,qatar!D89,'saudi arabia'!D89,sudan!D89,syria!D89,UAE!D89,yemen!D89)</f>
        <v>20403.247269402607</v>
      </c>
      <c r="G89" s="39" t="e">
        <f>SUM(bahrain!#REF!,egypt!#REF!,jordan!#REF!,kuwait!#REF!,lebanon!#REF!,oman!#REF!,palestine!#REF!,qatar!#REF!,'saudi arabia'!#REF!,sudan!#REF!,syria!#REF!,UAE!#REF!,yemen!#REF!)</f>
        <v>#REF!</v>
      </c>
      <c r="H89" s="39" t="e">
        <f>SUM(bahrain!#REF!,egypt!#REF!,jordan!#REF!,kuwait!#REF!,lebanon!#REF!,oman!#REF!,palestine!#REF!,qatar!#REF!,'saudi arabia'!#REF!,sudan!#REF!,syria!#REF!,UAE!#REF!,yemen!#REF!)</f>
        <v>#REF!</v>
      </c>
      <c r="I89" s="39">
        <f>SUM(bahrain!G89,egypt!G89,jordan!G89,kuwait!G89,lebanon!G89,oman!G89,palestine!G89,qatar!G89,'saudi arabia'!G89,sudan!G89,syria!G89,UAE!G89,yemen!G89)</f>
        <v>58525.424210858881</v>
      </c>
      <c r="J89" s="39">
        <f>SUM(bahrain!H89,egypt!H89,jordan!H89,kuwait!H89,lebanon!H89,oman!H89,palestine!H89,qatar!H89,'saudi arabia'!H89,sudan!H89,syria!H89,UAE!H89,yemen!H89)</f>
        <v>61418.694760945</v>
      </c>
      <c r="K89" s="136">
        <f>SUM(bahrain!J89,egypt!I89,jordan!I89,kuwait!I89,lebanon!I89,oman!I89,palestine!I89,qatar!I89,'saudi arabia'!I89,sudan!I89,syria!I89,UAE!I89,yemen!I89)</f>
        <v>64554.300129239957</v>
      </c>
      <c r="L89" s="40" t="s">
        <v>147</v>
      </c>
      <c r="M89" s="4"/>
      <c r="N89" s="168" t="e">
        <f t="shared" si="5"/>
        <v>#REF!</v>
      </c>
      <c r="O89" s="168" t="e">
        <f t="shared" si="5"/>
        <v>#REF!</v>
      </c>
      <c r="P89" s="168" t="str">
        <f t="shared" si="5"/>
        <v>.</v>
      </c>
      <c r="Q89" s="168" t="str">
        <f t="shared" si="5"/>
        <v>.</v>
      </c>
      <c r="R89" s="168" t="str">
        <f t="shared" si="5"/>
        <v>.</v>
      </c>
      <c r="S89" s="168" t="e">
        <f t="shared" si="4"/>
        <v>#REF!</v>
      </c>
      <c r="T89" s="168" t="e">
        <f t="shared" si="4"/>
        <v>#REF!</v>
      </c>
      <c r="U89" s="168" t="str">
        <f t="shared" si="4"/>
        <v>.</v>
      </c>
      <c r="V89" s="168" t="str">
        <f t="shared" si="4"/>
        <v>.</v>
      </c>
      <c r="W89" s="168" t="str">
        <f t="shared" si="4"/>
        <v>.</v>
      </c>
    </row>
    <row r="90" spans="1:23" x14ac:dyDescent="0.2">
      <c r="A90" s="38" t="s">
        <v>148</v>
      </c>
      <c r="B90" s="39" t="e">
        <f>SUM(bahrain!#REF!,egypt!#REF!,jordan!#REF!,kuwait!#REF!,lebanon!#REF!,oman!#REF!,palestine!#REF!,qatar!#REF!,'saudi arabia'!#REF!,sudan!#REF!,syria!#REF!,UAE!#REF!,yemen!#REF!)</f>
        <v>#REF!</v>
      </c>
      <c r="C90" s="39" t="e">
        <f>SUM(bahrain!#REF!,egypt!#REF!,jordan!#REF!,kuwait!#REF!,lebanon!#REF!,oman!#REF!,palestine!#REF!,qatar!#REF!,'saudi arabia'!#REF!,sudan!#REF!,syria!#REF!,UAE!#REF!,yemen!#REF!)</f>
        <v>#REF!</v>
      </c>
      <c r="D90" s="39">
        <f>SUM(bahrain!B90,egypt!B90,jordan!B90,kuwait!B90,lebanon!B90,oman!B90,palestine!B90,qatar!B90,'saudi arabia'!B90,sudan!B90,syria!B90,UAE!B90,yemen!B90)</f>
        <v>3397.4958844197449</v>
      </c>
      <c r="E90" s="39">
        <f>SUM(bahrain!C90,egypt!C90,jordan!C90,kuwait!C90,lebanon!C90,oman!C90,palestine!C90,qatar!C90,'saudi arabia'!C90,sudan!C90,syria!C90,UAE!C90,yemen!C90)</f>
        <v>4546.5384333493066</v>
      </c>
      <c r="F90" s="136">
        <f>SUM(bahrain!D90,egypt!D90,jordan!D90,kuwait!D90,lebanon!D90,oman!D90,palestine!D90,qatar!D90,'saudi arabia'!D90,sudan!D90,syria!D90,UAE!D90,yemen!D90)</f>
        <v>2845.9521096673302</v>
      </c>
      <c r="G90" s="39" t="e">
        <f>SUM(bahrain!#REF!,egypt!#REF!,jordan!#REF!,kuwait!#REF!,lebanon!#REF!,oman!#REF!,palestine!#REF!,qatar!#REF!,'saudi arabia'!#REF!,sudan!#REF!,syria!#REF!,UAE!#REF!,yemen!#REF!)</f>
        <v>#REF!</v>
      </c>
      <c r="H90" s="39" t="e">
        <f>SUM(bahrain!#REF!,egypt!#REF!,jordan!#REF!,kuwait!#REF!,lebanon!#REF!,oman!#REF!,palestine!#REF!,qatar!#REF!,'saudi arabia'!#REF!,sudan!#REF!,syria!#REF!,UAE!#REF!,yemen!#REF!)</f>
        <v>#REF!</v>
      </c>
      <c r="I90" s="39">
        <f>SUM(bahrain!G90,egypt!G90,jordan!G90,kuwait!G90,lebanon!G90,oman!G90,palestine!G90,qatar!G90,'saudi arabia'!G90,sudan!G90,syria!G90,UAE!G90,yemen!G90)</f>
        <v>6086.8846205536302</v>
      </c>
      <c r="J90" s="39">
        <f>SUM(bahrain!H90,egypt!H90,jordan!H90,kuwait!H90,lebanon!H90,oman!H90,palestine!H90,qatar!H90,'saudi arabia'!H90,sudan!H90,syria!H90,UAE!H90,yemen!H90)</f>
        <v>5689.7965169943263</v>
      </c>
      <c r="K90" s="136">
        <f>SUM(bahrain!J90,egypt!I90,jordan!I90,kuwait!I90,lebanon!I90,oman!I90,palestine!I90,qatar!I90,'saudi arabia'!I90,sudan!I90,syria!I90,UAE!I90,yemen!I90)</f>
        <v>6315.4685143515344</v>
      </c>
      <c r="L90" s="40" t="s">
        <v>149</v>
      </c>
      <c r="N90" s="168" t="e">
        <f t="shared" si="5"/>
        <v>#REF!</v>
      </c>
      <c r="O90" s="168" t="e">
        <f t="shared" si="5"/>
        <v>#REF!</v>
      </c>
      <c r="P90" s="168" t="str">
        <f t="shared" si="5"/>
        <v>.</v>
      </c>
      <c r="Q90" s="168" t="str">
        <f t="shared" si="5"/>
        <v>.</v>
      </c>
      <c r="R90" s="168" t="str">
        <f t="shared" si="5"/>
        <v>.</v>
      </c>
      <c r="S90" s="168" t="e">
        <f t="shared" si="4"/>
        <v>#REF!</v>
      </c>
      <c r="T90" s="168" t="e">
        <f t="shared" si="4"/>
        <v>#REF!</v>
      </c>
      <c r="U90" s="168" t="str">
        <f t="shared" si="4"/>
        <v>.</v>
      </c>
      <c r="V90" s="168" t="str">
        <f t="shared" si="4"/>
        <v>.</v>
      </c>
      <c r="W90" s="168" t="str">
        <f t="shared" si="4"/>
        <v>.</v>
      </c>
    </row>
    <row r="91" spans="1:23" s="13" customFormat="1" x14ac:dyDescent="0.2">
      <c r="A91" s="41" t="s">
        <v>150</v>
      </c>
      <c r="B91" s="39" t="e">
        <f>SUM(bahrain!#REF!,egypt!#REF!,jordan!#REF!,kuwait!#REF!,lebanon!#REF!,oman!#REF!,palestine!#REF!,qatar!#REF!,'saudi arabia'!#REF!,sudan!#REF!,syria!#REF!,UAE!#REF!,yemen!#REF!)</f>
        <v>#REF!</v>
      </c>
      <c r="C91" s="39" t="e">
        <f>SUM(bahrain!#REF!,egypt!#REF!,jordan!#REF!,kuwait!#REF!,lebanon!#REF!,oman!#REF!,palestine!#REF!,qatar!#REF!,'saudi arabia'!#REF!,sudan!#REF!,syria!#REF!,UAE!#REF!,yemen!#REF!)</f>
        <v>#REF!</v>
      </c>
      <c r="D91" s="39">
        <f>SUM(bahrain!B91,egypt!B91,jordan!B91,kuwait!B91,lebanon!B91,oman!B91,palestine!B91,qatar!B91,'saudi arabia'!B91,sudan!B91,syria!B91,UAE!B91,yemen!B91)</f>
        <v>525.97913226332071</v>
      </c>
      <c r="E91" s="39">
        <f>SUM(bahrain!C91,egypt!C91,jordan!C91,kuwait!C91,lebanon!C91,oman!C91,palestine!C91,qatar!C91,'saudi arabia'!C91,sudan!C91,syria!C91,UAE!C91,yemen!C91)</f>
        <v>397.22264915063687</v>
      </c>
      <c r="F91" s="136">
        <f>SUM(bahrain!D91,egypt!D91,jordan!D91,kuwait!D91,lebanon!D91,oman!D91,palestine!D91,qatar!D91,'saudi arabia'!D91,sudan!D91,syria!D91,UAE!D91,yemen!D91)</f>
        <v>459.3310505211814</v>
      </c>
      <c r="G91" s="39" t="e">
        <f>SUM(bahrain!#REF!,egypt!#REF!,jordan!#REF!,kuwait!#REF!,lebanon!#REF!,oman!#REF!,palestine!#REF!,qatar!#REF!,'saudi arabia'!#REF!,sudan!#REF!,syria!#REF!,UAE!#REF!,yemen!#REF!)</f>
        <v>#REF!</v>
      </c>
      <c r="H91" s="39" t="e">
        <f>SUM(bahrain!#REF!,egypt!#REF!,jordan!#REF!,kuwait!#REF!,lebanon!#REF!,oman!#REF!,palestine!#REF!,qatar!#REF!,'saudi arabia'!#REF!,sudan!#REF!,syria!#REF!,UAE!#REF!,yemen!#REF!)</f>
        <v>#REF!</v>
      </c>
      <c r="I91" s="39">
        <f>SUM(bahrain!G91,egypt!G91,jordan!G91,kuwait!G91,lebanon!G91,oman!G91,palestine!G91,qatar!G91,'saudi arabia'!G91,sudan!G91,syria!G91,UAE!G91,yemen!G91)</f>
        <v>738.14933654219828</v>
      </c>
      <c r="J91" s="39">
        <f>SUM(bahrain!H91,egypt!H91,jordan!H91,kuwait!H91,lebanon!H91,oman!H91,palestine!H91,qatar!H91,'saudi arabia'!H91,sudan!H91,syria!H91,UAE!H91,yemen!H91)</f>
        <v>924.9550773721827</v>
      </c>
      <c r="K91" s="136">
        <f>SUM(bahrain!J91,egypt!I91,jordan!I91,kuwait!I91,lebanon!I91,oman!I91,palestine!I91,qatar!I91,'saudi arabia'!I91,sudan!I91,syria!I91,UAE!I91,yemen!I91)</f>
        <v>590.49492690614841</v>
      </c>
      <c r="L91" s="40" t="s">
        <v>151</v>
      </c>
      <c r="M91" s="12"/>
      <c r="N91" s="168" t="e">
        <f t="shared" si="5"/>
        <v>#REF!</v>
      </c>
      <c r="O91" s="168" t="e">
        <f t="shared" si="5"/>
        <v>#REF!</v>
      </c>
      <c r="P91" s="168" t="str">
        <f t="shared" si="5"/>
        <v>.</v>
      </c>
      <c r="Q91" s="168" t="str">
        <f t="shared" si="5"/>
        <v>.</v>
      </c>
      <c r="R91" s="168" t="str">
        <f t="shared" si="5"/>
        <v>.</v>
      </c>
      <c r="S91" s="168" t="e">
        <f t="shared" si="4"/>
        <v>#REF!</v>
      </c>
      <c r="T91" s="168" t="e">
        <f t="shared" si="4"/>
        <v>#REF!</v>
      </c>
      <c r="U91" s="168" t="str">
        <f t="shared" si="4"/>
        <v>.</v>
      </c>
      <c r="V91" s="168" t="str">
        <f t="shared" si="4"/>
        <v>.</v>
      </c>
      <c r="W91" s="168" t="str">
        <f t="shared" si="4"/>
        <v>.</v>
      </c>
    </row>
    <row r="92" spans="1:23" s="13" customFormat="1" ht="13.5" thickBot="1" x14ac:dyDescent="0.25">
      <c r="A92" s="41" t="s">
        <v>55</v>
      </c>
      <c r="B92" s="88" t="e">
        <f>SUM(bahrain!#REF!,egypt!#REF!,jordan!#REF!,kuwait!#REF!,lebanon!#REF!,oman!#REF!,palestine!#REF!,qatar!#REF!,'saudi arabia'!#REF!,sudan!#REF!,syria!#REF!,UAE!#REF!,yemen!#REF!)</f>
        <v>#REF!</v>
      </c>
      <c r="C92" s="88" t="e">
        <f>SUM(bahrain!#REF!,egypt!#REF!,jordan!#REF!,kuwait!#REF!,lebanon!#REF!,oman!#REF!,palestine!#REF!,qatar!#REF!,'saudi arabia'!#REF!,sudan!#REF!,syria!#REF!,UAE!#REF!,yemen!#REF!)</f>
        <v>#REF!</v>
      </c>
      <c r="D92" s="88">
        <f>SUM(bahrain!B92,egypt!B92,jordan!B92,kuwait!B92,lebanon!B92,oman!B92,palestine!B92,qatar!B92,'saudi arabia'!B92,sudan!B92,syria!B92,UAE!B92,yemen!B92)</f>
        <v>7887.7173989129433</v>
      </c>
      <c r="E92" s="88">
        <f>SUM(bahrain!C92,egypt!C92,jordan!C92,kuwait!C92,lebanon!C92,oman!C92,palestine!C92,qatar!C92,'saudi arabia'!C92,sudan!C92,syria!C92,UAE!C92,yemen!C92)</f>
        <v>8928.5169732328432</v>
      </c>
      <c r="F92" s="160">
        <f>SUM(bahrain!D92,egypt!D92,jordan!D92,kuwait!D92,lebanon!D92,oman!D92,palestine!D92,qatar!D92,'saudi arabia'!D92,sudan!D92,syria!D92,UAE!D92,yemen!D92)</f>
        <v>9430.2936939554274</v>
      </c>
      <c r="G92" s="39" t="e">
        <f>SUM(bahrain!#REF!,egypt!#REF!,jordan!#REF!,kuwait!#REF!,lebanon!#REF!,oman!#REF!,palestine!#REF!,qatar!#REF!,'saudi arabia'!#REF!,sudan!#REF!,syria!#REF!,UAE!#REF!,yemen!#REF!)</f>
        <v>#REF!</v>
      </c>
      <c r="H92" s="39" t="e">
        <f>SUM(bahrain!#REF!,egypt!#REF!,jordan!#REF!,kuwait!#REF!,lebanon!#REF!,oman!#REF!,palestine!#REF!,qatar!#REF!,'saudi arabia'!#REF!,sudan!#REF!,syria!#REF!,UAE!#REF!,yemen!#REF!)</f>
        <v>#REF!</v>
      </c>
      <c r="I92" s="39">
        <f>SUM(bahrain!G92,egypt!G92,jordan!G92,kuwait!G92,lebanon!G92,oman!G92,palestine!G92,qatar!G92,'saudi arabia'!G92,sudan!G92,syria!G92,UAE!G92,yemen!G92)</f>
        <v>19850.407182504456</v>
      </c>
      <c r="J92" s="39">
        <f>SUM(bahrain!H92,egypt!H92,jordan!H92,kuwait!H92,lebanon!H92,oman!H92,palestine!H92,qatar!H92,'saudi arabia'!H92,sudan!H92,syria!H92,UAE!H92,yemen!H92)</f>
        <v>22114.146035313712</v>
      </c>
      <c r="K92" s="136">
        <f>SUM(bahrain!J92,egypt!I92,jordan!I92,kuwait!I92,lebanon!I92,oman!I92,palestine!I92,qatar!I92,'saudi arabia'!I92,sudan!I92,syria!I92,UAE!I92,yemen!I92)</f>
        <v>23499.42278592243</v>
      </c>
      <c r="L92" s="42" t="s">
        <v>56</v>
      </c>
      <c r="M92" s="12"/>
      <c r="N92" s="168" t="e">
        <f t="shared" si="5"/>
        <v>#REF!</v>
      </c>
      <c r="O92" s="168" t="e">
        <f t="shared" si="5"/>
        <v>#REF!</v>
      </c>
      <c r="P92" s="168" t="str">
        <f t="shared" si="5"/>
        <v>.</v>
      </c>
      <c r="Q92" s="168" t="str">
        <f t="shared" si="5"/>
        <v>.</v>
      </c>
      <c r="R92" s="168" t="str">
        <f t="shared" si="5"/>
        <v>.</v>
      </c>
      <c r="S92" s="168" t="e">
        <f t="shared" si="4"/>
        <v>#REF!</v>
      </c>
      <c r="T92" s="168" t="e">
        <f t="shared" si="4"/>
        <v>#REF!</v>
      </c>
      <c r="U92" s="168" t="str">
        <f t="shared" si="4"/>
        <v>.</v>
      </c>
      <c r="V92" s="168" t="str">
        <f t="shared" si="4"/>
        <v>.</v>
      </c>
      <c r="W92" s="168" t="str">
        <f t="shared" si="4"/>
        <v>.</v>
      </c>
    </row>
    <row r="93" spans="1:23" s="13" customFormat="1" ht="19.5" thickBot="1" x14ac:dyDescent="0.35">
      <c r="A93" s="14" t="s">
        <v>152</v>
      </c>
      <c r="B93" s="15" t="e">
        <f>SUM(bahrain!#REF!,egypt!#REF!,jordan!#REF!,kuwait!#REF!,lebanon!#REF!,oman!#REF!,palestine!#REF!,qatar!#REF!,'saudi arabia'!#REF!,sudan!#REF!,syria!#REF!,UAE!#REF!,yemen!#REF!)</f>
        <v>#REF!</v>
      </c>
      <c r="C93" s="15" t="e">
        <f>SUM(bahrain!#REF!,egypt!#REF!,jordan!#REF!,kuwait!#REF!,lebanon!#REF!,oman!#REF!,palestine!#REF!,qatar!#REF!,'saudi arabia'!#REF!,sudan!#REF!,syria!#REF!,UAE!#REF!,yemen!#REF!)</f>
        <v>#REF!</v>
      </c>
      <c r="D93" s="15">
        <f>SUM(bahrain!B93,egypt!B93,jordan!B93,kuwait!B93,lebanon!B93,oman!B93,palestine!B93,qatar!B93,'saudi arabia'!B93,sudan!B93,syria!B93,UAE!B93,yemen!B93)</f>
        <v>13063.352087875504</v>
      </c>
      <c r="E93" s="15">
        <f>SUM(bahrain!C93,egypt!C93,jordan!C93,kuwait!C93,lebanon!C93,oman!C93,palestine!C93,qatar!C93,'saudi arabia'!C93,sudan!C93,syria!C93,UAE!C93,yemen!C93)</f>
        <v>16540.529811929486</v>
      </c>
      <c r="F93" s="130">
        <f>SUM(bahrain!D93,egypt!D93,jordan!D93,kuwait!D93,lebanon!D93,oman!D93,palestine!D93,qatar!D93,'saudi arabia'!D93,sudan!D93,syria!D93,UAE!D93,yemen!D93)</f>
        <v>18031.357872285538</v>
      </c>
      <c r="G93" s="15" t="e">
        <f>SUM(bahrain!#REF!,egypt!#REF!,jordan!#REF!,kuwait!#REF!,lebanon!#REF!,oman!#REF!,palestine!#REF!,qatar!#REF!,'saudi arabia'!#REF!,sudan!#REF!,syria!#REF!,UAE!#REF!,yemen!#REF!)</f>
        <v>#REF!</v>
      </c>
      <c r="H93" s="15" t="e">
        <f>SUM(bahrain!#REF!,egypt!#REF!,jordan!#REF!,kuwait!#REF!,lebanon!#REF!,oman!#REF!,palestine!#REF!,qatar!#REF!,'saudi arabia'!#REF!,sudan!#REF!,syria!#REF!,UAE!#REF!,yemen!#REF!)</f>
        <v>#REF!</v>
      </c>
      <c r="I93" s="15">
        <f>SUM(bahrain!G93,egypt!G93,jordan!G93,kuwait!G93,lebanon!G93,oman!G93,palestine!G93,qatar!G93,'saudi arabia'!G93,sudan!G93,syria!G93,UAE!G93,yemen!G93)</f>
        <v>20646.837425596987</v>
      </c>
      <c r="J93" s="15">
        <f>SUM(bahrain!H93,egypt!H93,jordan!H93,kuwait!H93,lebanon!H93,oman!H93,palestine!H93,qatar!H93,'saudi arabia'!H93,sudan!H93,syria!H93,UAE!H93,yemen!H93)</f>
        <v>24300.699091220173</v>
      </c>
      <c r="K93" s="130">
        <f>SUM(bahrain!J93,egypt!I93,jordan!I93,kuwait!I93,lebanon!I93,oman!I93,palestine!I93,qatar!I93,'saudi arabia'!I93,sudan!I93,syria!I93,UAE!I93,yemen!I93)</f>
        <v>24074.761053332903</v>
      </c>
      <c r="L93" s="62" t="s">
        <v>153</v>
      </c>
      <c r="M93" s="12"/>
      <c r="N93" s="168" t="e">
        <f t="shared" si="5"/>
        <v>#REF!</v>
      </c>
      <c r="O93" s="168" t="e">
        <f t="shared" si="5"/>
        <v>#REF!</v>
      </c>
      <c r="P93" s="168" t="str">
        <f t="shared" si="5"/>
        <v>.</v>
      </c>
      <c r="Q93" s="168" t="str">
        <f t="shared" si="5"/>
        <v>.</v>
      </c>
      <c r="R93" s="168" t="str">
        <f t="shared" si="5"/>
        <v>.</v>
      </c>
      <c r="S93" s="168" t="e">
        <f t="shared" si="4"/>
        <v>#REF!</v>
      </c>
      <c r="T93" s="168" t="e">
        <f t="shared" si="4"/>
        <v>#REF!</v>
      </c>
      <c r="U93" s="168" t="str">
        <f t="shared" si="4"/>
        <v>.</v>
      </c>
      <c r="V93" s="168" t="str">
        <f t="shared" si="4"/>
        <v>.</v>
      </c>
      <c r="W93" s="168" t="str">
        <f t="shared" si="4"/>
        <v>.</v>
      </c>
    </row>
    <row r="94" spans="1:23" ht="29.25" thickBot="1" x14ac:dyDescent="0.25">
      <c r="A94" s="66" t="s">
        <v>154</v>
      </c>
      <c r="B94" s="30" t="e">
        <f>SUM(bahrain!#REF!,egypt!#REF!,jordan!#REF!,kuwait!#REF!,lebanon!#REF!,oman!#REF!,palestine!#REF!,qatar!#REF!,'saudi arabia'!#REF!,sudan!#REF!,syria!#REF!,UAE!#REF!,yemen!#REF!)</f>
        <v>#REF!</v>
      </c>
      <c r="C94" s="30" t="e">
        <f>SUM(bahrain!#REF!,egypt!#REF!,jordan!#REF!,kuwait!#REF!,lebanon!#REF!,oman!#REF!,palestine!#REF!,qatar!#REF!,'saudi arabia'!#REF!,sudan!#REF!,syria!#REF!,UAE!#REF!,yemen!#REF!)</f>
        <v>#REF!</v>
      </c>
      <c r="D94" s="30">
        <f>SUM(bahrain!B94,egypt!B94,jordan!B94,kuwait!B94,lebanon!B94,oman!B94,palestine!B94,qatar!B94,'saudi arabia'!B94,sudan!B94,syria!B94,UAE!B94,yemen!B94)</f>
        <v>1992.8879674842035</v>
      </c>
      <c r="E94" s="30">
        <f>SUM(bahrain!C94,egypt!C94,jordan!C94,kuwait!C94,lebanon!C94,oman!C94,palestine!C94,qatar!C94,'saudi arabia'!C94,sudan!C94,syria!C94,UAE!C94,yemen!C94)</f>
        <v>1953.5349754691249</v>
      </c>
      <c r="F94" s="64">
        <f>SUM(bahrain!D94,egypt!D94,jordan!D94,kuwait!D94,lebanon!D94,oman!D94,palestine!D94,qatar!D94,'saudi arabia'!D94,sudan!D94,syria!D94,UAE!D94,yemen!D94)</f>
        <v>2694.1512850114227</v>
      </c>
      <c r="G94" s="30" t="e">
        <f>SUM(bahrain!#REF!,egypt!#REF!,jordan!#REF!,kuwait!#REF!,lebanon!#REF!,oman!#REF!,palestine!#REF!,qatar!#REF!,'saudi arabia'!#REF!,sudan!#REF!,syria!#REF!,UAE!#REF!,yemen!#REF!)</f>
        <v>#REF!</v>
      </c>
      <c r="H94" s="30" t="e">
        <f>SUM(bahrain!#REF!,egypt!#REF!,jordan!#REF!,kuwait!#REF!,lebanon!#REF!,oman!#REF!,palestine!#REF!,qatar!#REF!,'saudi arabia'!#REF!,sudan!#REF!,syria!#REF!,UAE!#REF!,yemen!#REF!)</f>
        <v>#REF!</v>
      </c>
      <c r="I94" s="30">
        <f>SUM(bahrain!G94,egypt!G94,jordan!G94,kuwait!G94,lebanon!G94,oman!G94,palestine!G94,qatar!G94,'saudi arabia'!G94,sudan!G94,syria!G94,UAE!G94,yemen!G94)</f>
        <v>7661.172394453215</v>
      </c>
      <c r="J94" s="30">
        <f>SUM(bahrain!H94,egypt!H94,jordan!H94,kuwait!H94,lebanon!H94,oman!H94,palestine!H94,qatar!H94,'saudi arabia'!H94,sudan!H94,syria!H94,UAE!H94,yemen!H94)</f>
        <v>10353.78970758098</v>
      </c>
      <c r="K94" s="64">
        <f>SUM(bahrain!J94,egypt!I94,jordan!I94,kuwait!I94,lebanon!I94,oman!I94,palestine!I94,qatar!I94,'saudi arabia'!I94,sudan!I94,syria!I94,UAE!I94,yemen!I94)</f>
        <v>9531.5272727282481</v>
      </c>
      <c r="L94" s="91" t="s">
        <v>155</v>
      </c>
      <c r="N94" s="168" t="e">
        <f t="shared" si="5"/>
        <v>#REF!</v>
      </c>
      <c r="O94" s="168" t="e">
        <f t="shared" si="5"/>
        <v>#REF!</v>
      </c>
      <c r="P94" s="168" t="str">
        <f t="shared" si="5"/>
        <v>.</v>
      </c>
      <c r="Q94" s="168" t="str">
        <f t="shared" si="5"/>
        <v>.</v>
      </c>
      <c r="R94" s="168" t="str">
        <f t="shared" si="5"/>
        <v>.</v>
      </c>
      <c r="S94" s="168" t="e">
        <f t="shared" si="4"/>
        <v>#REF!</v>
      </c>
      <c r="T94" s="168" t="e">
        <f t="shared" si="4"/>
        <v>#REF!</v>
      </c>
      <c r="U94" s="168" t="str">
        <f t="shared" si="4"/>
        <v>.</v>
      </c>
      <c r="V94" s="168" t="str">
        <f t="shared" si="4"/>
        <v>.</v>
      </c>
      <c r="W94" s="168" t="str">
        <f t="shared" si="4"/>
        <v>.</v>
      </c>
    </row>
    <row r="95" spans="1:23" ht="15" thickBot="1" x14ac:dyDescent="0.25">
      <c r="A95" s="92" t="s">
        <v>81</v>
      </c>
      <c r="B95" s="57" t="e">
        <f>SUM(bahrain!#REF!,egypt!#REF!,jordan!#REF!,kuwait!#REF!,lebanon!#REF!,oman!#REF!,palestine!#REF!,qatar!#REF!,'saudi arabia'!#REF!,sudan!#REF!,syria!#REF!,UAE!#REF!,yemen!#REF!)</f>
        <v>#REF!</v>
      </c>
      <c r="C95" s="57" t="e">
        <f>SUM(bahrain!#REF!,egypt!#REF!,jordan!#REF!,kuwait!#REF!,lebanon!#REF!,oman!#REF!,palestine!#REF!,qatar!#REF!,'saudi arabia'!#REF!,sudan!#REF!,syria!#REF!,UAE!#REF!,yemen!#REF!)</f>
        <v>#REF!</v>
      </c>
      <c r="D95" s="57">
        <f>SUM(bahrain!B95,egypt!B95,jordan!B95,kuwait!B95,lebanon!B95,oman!B95,palestine!B95,qatar!B95,'saudi arabia'!B95,sudan!B95,syria!B95,UAE!B95,yemen!B95)</f>
        <v>11070.4641203913</v>
      </c>
      <c r="E95" s="57">
        <f>SUM(bahrain!C95,egypt!C95,jordan!C95,kuwait!C95,lebanon!C95,oman!C95,palestine!C95,qatar!C95,'saudi arabia'!C95,sudan!C95,syria!C95,UAE!C95,yemen!C95)</f>
        <v>14586.994836460361</v>
      </c>
      <c r="F95" s="139">
        <f>SUM(bahrain!D95,egypt!D95,jordan!D95,kuwait!D95,lebanon!D95,oman!D95,palestine!D95,qatar!D95,'saudi arabia'!D95,sudan!D95,syria!D95,UAE!D95,yemen!D95)</f>
        <v>15337.206587274117</v>
      </c>
      <c r="G95" s="57" t="e">
        <f>SUM(bahrain!#REF!,egypt!#REF!,jordan!#REF!,kuwait!#REF!,lebanon!#REF!,oman!#REF!,palestine!#REF!,qatar!#REF!,'saudi arabia'!#REF!,sudan!#REF!,syria!#REF!,UAE!#REF!,yemen!#REF!)</f>
        <v>#REF!</v>
      </c>
      <c r="H95" s="57" t="e">
        <f>SUM(bahrain!#REF!,egypt!#REF!,jordan!#REF!,kuwait!#REF!,lebanon!#REF!,oman!#REF!,palestine!#REF!,qatar!#REF!,'saudi arabia'!#REF!,sudan!#REF!,syria!#REF!,UAE!#REF!,yemen!#REF!)</f>
        <v>#REF!</v>
      </c>
      <c r="I95" s="57">
        <f>SUM(bahrain!G95,egypt!G95,jordan!G95,kuwait!G95,lebanon!G95,oman!G95,palestine!G95,qatar!G95,'saudi arabia'!G95,sudan!G95,syria!G95,UAE!G95,yemen!G95)</f>
        <v>12985.66503114377</v>
      </c>
      <c r="J95" s="57">
        <f>SUM(bahrain!H95,egypt!H95,jordan!H95,kuwait!H95,lebanon!H95,oman!H95,palestine!H95,qatar!H95,'saudi arabia'!H95,sudan!H95,syria!H95,UAE!H95,yemen!H95)</f>
        <v>13946.876268639195</v>
      </c>
      <c r="K95" s="139">
        <f>SUM(bahrain!J95,egypt!I95,jordan!I95,kuwait!I95,lebanon!I95,oman!I95,palestine!I95,qatar!I95,'saudi arabia'!I95,sudan!I95,syria!I95,UAE!I95,yemen!I95)</f>
        <v>14543.233780604658</v>
      </c>
      <c r="L95" s="76" t="s">
        <v>106</v>
      </c>
      <c r="N95" s="168" t="e">
        <f t="shared" si="5"/>
        <v>#REF!</v>
      </c>
      <c r="O95" s="168" t="e">
        <f t="shared" si="5"/>
        <v>#REF!</v>
      </c>
      <c r="P95" s="168" t="str">
        <f t="shared" si="5"/>
        <v>.</v>
      </c>
      <c r="Q95" s="168" t="str">
        <f t="shared" si="5"/>
        <v>.</v>
      </c>
      <c r="R95" s="168" t="str">
        <f t="shared" si="5"/>
        <v>.</v>
      </c>
      <c r="S95" s="168" t="e">
        <f t="shared" si="4"/>
        <v>#REF!</v>
      </c>
      <c r="T95" s="168" t="e">
        <f t="shared" si="4"/>
        <v>#REF!</v>
      </c>
      <c r="U95" s="168" t="str">
        <f t="shared" si="4"/>
        <v>.</v>
      </c>
      <c r="V95" s="168" t="str">
        <f t="shared" si="4"/>
        <v>.</v>
      </c>
      <c r="W95" s="168" t="str">
        <f t="shared" si="4"/>
        <v>.</v>
      </c>
    </row>
    <row r="96" spans="1:23" x14ac:dyDescent="0.2">
      <c r="A96" s="93" t="s">
        <v>184</v>
      </c>
      <c r="B96" s="19" t="e">
        <f>SUM(bahrain!#REF!,egypt!#REF!,jordan!#REF!,kuwait!#REF!,lebanon!#REF!,oman!#REF!,palestine!#REF!,qatar!#REF!,'saudi arabia'!#REF!,sudan!#REF!,syria!#REF!,UAE!#REF!,yemen!#REF!)</f>
        <v>#REF!</v>
      </c>
      <c r="C96" s="19" t="e">
        <f>SUM(bahrain!#REF!,egypt!#REF!,jordan!#REF!,kuwait!#REF!,lebanon!#REF!,oman!#REF!,palestine!#REF!,qatar!#REF!,'saudi arabia'!#REF!,sudan!#REF!,syria!#REF!,UAE!#REF!,yemen!#REF!)</f>
        <v>#REF!</v>
      </c>
      <c r="D96" s="19">
        <f>SUM(bahrain!B96,egypt!B96,jordan!B96,kuwait!B96,lebanon!B96,oman!B96,palestine!B96,qatar!B96,'saudi arabia'!B96,sudan!B96,syria!B96,UAE!B96,yemen!B96)</f>
        <v>1536.8664117553635</v>
      </c>
      <c r="E96" s="19">
        <f>SUM(bahrain!C96,egypt!C96,jordan!C96,kuwait!C96,lebanon!C96,oman!C96,palestine!C96,qatar!C96,'saudi arabia'!C96,sudan!C96,syria!C96,UAE!C96,yemen!C96)</f>
        <v>1607.0635785902134</v>
      </c>
      <c r="F96" s="150">
        <f>SUM(bahrain!D96,egypt!D96,jordan!D96,kuwait!D96,lebanon!D96,oman!D96,palestine!D96,qatar!D96,'saudi arabia'!D96,sudan!D96,syria!D96,UAE!D96,yemen!D96)</f>
        <v>1163.38867276101</v>
      </c>
      <c r="G96" s="19" t="e">
        <f>SUM(bahrain!#REF!,egypt!#REF!,jordan!#REF!,kuwait!#REF!,lebanon!#REF!,oman!#REF!,palestine!#REF!,qatar!#REF!,'saudi arabia'!#REF!,sudan!#REF!,syria!#REF!,UAE!#REF!,yemen!#REF!)</f>
        <v>#REF!</v>
      </c>
      <c r="H96" s="19" t="e">
        <f>SUM(bahrain!#REF!,egypt!#REF!,jordan!#REF!,kuwait!#REF!,lebanon!#REF!,oman!#REF!,palestine!#REF!,qatar!#REF!,'saudi arabia'!#REF!,sudan!#REF!,syria!#REF!,UAE!#REF!,yemen!#REF!)</f>
        <v>#REF!</v>
      </c>
      <c r="I96" s="19">
        <f>SUM(bahrain!G96,egypt!G96,jordan!G96,kuwait!G96,lebanon!G96,oman!G96,palestine!G96,qatar!G96,'saudi arabia'!G96,sudan!G96,syria!G96,UAE!G96,yemen!G96)</f>
        <v>3955.1135374414021</v>
      </c>
      <c r="J96" s="19">
        <f>SUM(bahrain!H96,egypt!H96,jordan!H96,kuwait!H96,lebanon!H96,oman!H96,palestine!H96,qatar!H96,'saudi arabia'!H96,sudan!H96,syria!H96,UAE!H96,yemen!H96)</f>
        <v>4094.0074836676786</v>
      </c>
      <c r="K96" s="150">
        <f>SUM(bahrain!J96,egypt!I96,jordan!I96,kuwait!I96,lebanon!I96,oman!I96,palestine!I96,qatar!I96,'saudi arabia'!I96,sudan!I96,syria!I96,UAE!I96,yemen!I96)</f>
        <v>4827.5341030489126</v>
      </c>
      <c r="L96" s="80" t="s">
        <v>185</v>
      </c>
      <c r="N96" s="168" t="e">
        <f t="shared" si="5"/>
        <v>#REF!</v>
      </c>
      <c r="O96" s="168" t="e">
        <f t="shared" si="5"/>
        <v>#REF!</v>
      </c>
      <c r="P96" s="168" t="str">
        <f t="shared" si="5"/>
        <v>.</v>
      </c>
      <c r="Q96" s="168" t="str">
        <f t="shared" si="5"/>
        <v>.</v>
      </c>
      <c r="R96" s="168" t="str">
        <f t="shared" si="5"/>
        <v>.</v>
      </c>
      <c r="S96" s="168" t="e">
        <f t="shared" si="4"/>
        <v>#REF!</v>
      </c>
      <c r="T96" s="168" t="e">
        <f t="shared" si="4"/>
        <v>#REF!</v>
      </c>
      <c r="U96" s="168" t="str">
        <f t="shared" si="4"/>
        <v>.</v>
      </c>
      <c r="V96" s="168" t="str">
        <f t="shared" si="4"/>
        <v>.</v>
      </c>
      <c r="W96" s="168" t="str">
        <f t="shared" si="4"/>
        <v>.</v>
      </c>
    </row>
    <row r="97" spans="1:95" x14ac:dyDescent="0.2">
      <c r="A97" s="38" t="s">
        <v>156</v>
      </c>
      <c r="B97" s="39" t="e">
        <f>SUM(bahrain!#REF!,egypt!#REF!,jordan!#REF!,kuwait!#REF!,lebanon!#REF!,oman!#REF!,palestine!#REF!,qatar!#REF!,'saudi arabia'!#REF!,sudan!#REF!,syria!#REF!,UAE!#REF!,yemen!#REF!)</f>
        <v>#REF!</v>
      </c>
      <c r="C97" s="39" t="e">
        <f>SUM(bahrain!#REF!,egypt!#REF!,jordan!#REF!,kuwait!#REF!,lebanon!#REF!,oman!#REF!,palestine!#REF!,qatar!#REF!,'saudi arabia'!#REF!,sudan!#REF!,syria!#REF!,UAE!#REF!,yemen!#REF!)</f>
        <v>#REF!</v>
      </c>
      <c r="D97" s="39">
        <f>SUM(bahrain!B97,egypt!B97,jordan!B97,kuwait!B97,lebanon!B97,oman!B97,palestine!B97,qatar!B97,'saudi arabia'!B97,sudan!B97,syria!B97,UAE!B97,yemen!B97)</f>
        <v>983.53472255723398</v>
      </c>
      <c r="E97" s="39">
        <f>SUM(bahrain!C97,egypt!C97,jordan!C97,kuwait!C97,lebanon!C97,oman!C97,palestine!C97,qatar!C97,'saudi arabia'!C97,sudan!C97,syria!C97,UAE!C97,yemen!C97)</f>
        <v>1049.0866934491939</v>
      </c>
      <c r="F97" s="136">
        <f>SUM(bahrain!D97,egypt!D97,jordan!D97,kuwait!D97,lebanon!D97,oman!D97,palestine!D97,qatar!D97,'saudi arabia'!D97,sudan!D97,syria!D97,UAE!D97,yemen!D97)</f>
        <v>507.61886191860117</v>
      </c>
      <c r="G97" s="39" t="e">
        <f>SUM(bahrain!#REF!,egypt!#REF!,jordan!#REF!,kuwait!#REF!,lebanon!#REF!,oman!#REF!,palestine!#REF!,qatar!#REF!,'saudi arabia'!#REF!,sudan!#REF!,syria!#REF!,UAE!#REF!,yemen!#REF!)</f>
        <v>#REF!</v>
      </c>
      <c r="H97" s="39" t="e">
        <f>SUM(bahrain!#REF!,egypt!#REF!,jordan!#REF!,kuwait!#REF!,lebanon!#REF!,oman!#REF!,palestine!#REF!,qatar!#REF!,'saudi arabia'!#REF!,sudan!#REF!,syria!#REF!,UAE!#REF!,yemen!#REF!)</f>
        <v>#REF!</v>
      </c>
      <c r="I97" s="39">
        <f>SUM(bahrain!G97,egypt!G97,jordan!G97,kuwait!G97,lebanon!G97,oman!G97,palestine!G97,qatar!G97,'saudi arabia'!G97,sudan!G97,syria!G97,UAE!G97,yemen!G97)</f>
        <v>1550.4255190934557</v>
      </c>
      <c r="J97" s="39">
        <f>SUM(bahrain!H97,egypt!H97,jordan!H97,kuwait!H97,lebanon!H97,oman!H97,palestine!H97,qatar!H97,'saudi arabia'!H97,sudan!H97,syria!H97,UAE!H97,yemen!H97)</f>
        <v>1580.9127103984949</v>
      </c>
      <c r="K97" s="136">
        <f>SUM(bahrain!J97,egypt!I97,jordan!I97,kuwait!I97,lebanon!I97,oman!I97,palestine!I97,qatar!I97,'saudi arabia'!I97,sudan!I97,syria!I97,UAE!I97,yemen!I97)</f>
        <v>1973.2696782656089</v>
      </c>
      <c r="L97" s="40" t="s">
        <v>157</v>
      </c>
      <c r="N97" s="168" t="e">
        <f t="shared" si="5"/>
        <v>#REF!</v>
      </c>
      <c r="O97" s="168" t="e">
        <f t="shared" si="5"/>
        <v>#REF!</v>
      </c>
      <c r="P97" s="168" t="str">
        <f t="shared" si="5"/>
        <v>.</v>
      </c>
      <c r="Q97" s="168" t="str">
        <f t="shared" si="5"/>
        <v>.</v>
      </c>
      <c r="R97" s="168" t="str">
        <f t="shared" si="5"/>
        <v>.</v>
      </c>
      <c r="S97" s="168" t="e">
        <f t="shared" si="4"/>
        <v>#REF!</v>
      </c>
      <c r="T97" s="168" t="e">
        <f t="shared" si="4"/>
        <v>#REF!</v>
      </c>
      <c r="U97" s="168" t="str">
        <f t="shared" si="4"/>
        <v>.</v>
      </c>
      <c r="V97" s="168" t="str">
        <f t="shared" si="4"/>
        <v>.</v>
      </c>
      <c r="W97" s="168" t="str">
        <f t="shared" si="4"/>
        <v>.</v>
      </c>
    </row>
    <row r="98" spans="1:95" x14ac:dyDescent="0.2">
      <c r="A98" s="38" t="s">
        <v>158</v>
      </c>
      <c r="B98" s="39" t="e">
        <f>SUM(bahrain!#REF!,egypt!#REF!,jordan!#REF!,kuwait!#REF!,lebanon!#REF!,oman!#REF!,palestine!#REF!,qatar!#REF!,'saudi arabia'!#REF!,sudan!#REF!,syria!#REF!,UAE!#REF!,yemen!#REF!)</f>
        <v>#REF!</v>
      </c>
      <c r="C98" s="39" t="e">
        <f>SUM(bahrain!#REF!,egypt!#REF!,jordan!#REF!,kuwait!#REF!,lebanon!#REF!,oman!#REF!,palestine!#REF!,qatar!#REF!,'saudi arabia'!#REF!,sudan!#REF!,syria!#REF!,UAE!#REF!,yemen!#REF!)</f>
        <v>#REF!</v>
      </c>
      <c r="D98" s="39">
        <f>SUM(bahrain!B98,egypt!B98,jordan!B98,kuwait!B98,lebanon!B98,oman!B98,palestine!B98,qatar!B98,'saudi arabia'!B98,sudan!B98,syria!B98,UAE!B98,yemen!B98)</f>
        <v>107.35346811175739</v>
      </c>
      <c r="E98" s="39">
        <f>SUM(bahrain!C98,egypt!C98,jordan!C98,kuwait!C98,lebanon!C98,oman!C98,palestine!C98,qatar!C98,'saudi arabia'!C98,sudan!C98,syria!C98,UAE!C98,yemen!C98)</f>
        <v>75.166021761995495</v>
      </c>
      <c r="F98" s="136">
        <f>SUM(bahrain!D98,egypt!D98,jordan!D98,kuwait!D98,lebanon!D98,oman!D98,palestine!D98,qatar!D98,'saudi arabia'!D98,sudan!D98,syria!D98,UAE!D98,yemen!D98)</f>
        <v>93.761530190760041</v>
      </c>
      <c r="G98" s="39" t="e">
        <f>SUM(bahrain!#REF!,egypt!#REF!,jordan!#REF!,kuwait!#REF!,lebanon!#REF!,oman!#REF!,palestine!#REF!,qatar!#REF!,'saudi arabia'!#REF!,sudan!#REF!,syria!#REF!,UAE!#REF!,yemen!#REF!)</f>
        <v>#REF!</v>
      </c>
      <c r="H98" s="39" t="e">
        <f>SUM(bahrain!#REF!,egypt!#REF!,jordan!#REF!,kuwait!#REF!,lebanon!#REF!,oman!#REF!,palestine!#REF!,qatar!#REF!,'saudi arabia'!#REF!,sudan!#REF!,syria!#REF!,UAE!#REF!,yemen!#REF!)</f>
        <v>#REF!</v>
      </c>
      <c r="I98" s="39">
        <f>SUM(bahrain!G98,egypt!G98,jordan!G98,kuwait!G98,lebanon!G98,oman!G98,palestine!G98,qatar!G98,'saudi arabia'!G98,sudan!G98,syria!G98,UAE!G98,yemen!G98)</f>
        <v>1730.6364070807933</v>
      </c>
      <c r="J98" s="39">
        <f>SUM(bahrain!H98,egypt!H98,jordan!H98,kuwait!H98,lebanon!H98,oman!H98,palestine!H98,qatar!H98,'saudi arabia'!H98,sudan!H98,syria!H98,UAE!H98,yemen!H98)</f>
        <v>1480.795404311961</v>
      </c>
      <c r="K98" s="136">
        <f>SUM(bahrain!J98,egypt!I98,jordan!I98,kuwait!I98,lebanon!I98,oman!I98,palestine!I98,qatar!I98,'saudi arabia'!I98,sudan!I98,syria!I98,UAE!I98,yemen!I98)</f>
        <v>1624.4578340189946</v>
      </c>
      <c r="L98" s="40" t="s">
        <v>159</v>
      </c>
      <c r="N98" s="168" t="e">
        <f t="shared" si="5"/>
        <v>#REF!</v>
      </c>
      <c r="O98" s="168" t="e">
        <f t="shared" si="5"/>
        <v>#REF!</v>
      </c>
      <c r="P98" s="168" t="str">
        <f t="shared" si="5"/>
        <v>.</v>
      </c>
      <c r="Q98" s="168" t="str">
        <f t="shared" si="5"/>
        <v>.</v>
      </c>
      <c r="R98" s="168" t="str">
        <f t="shared" si="5"/>
        <v>.</v>
      </c>
      <c r="S98" s="168" t="e">
        <f t="shared" si="4"/>
        <v>#REF!</v>
      </c>
      <c r="T98" s="168" t="e">
        <f t="shared" si="4"/>
        <v>#REF!</v>
      </c>
      <c r="U98" s="168" t="str">
        <f t="shared" si="4"/>
        <v>.</v>
      </c>
      <c r="V98" s="168" t="str">
        <f t="shared" si="4"/>
        <v>.</v>
      </c>
      <c r="W98" s="168" t="str">
        <f t="shared" si="4"/>
        <v>.</v>
      </c>
    </row>
    <row r="99" spans="1:95" x14ac:dyDescent="0.2">
      <c r="A99" s="38" t="s">
        <v>160</v>
      </c>
      <c r="B99" s="39" t="e">
        <f>SUM(bahrain!#REF!,egypt!#REF!,jordan!#REF!,kuwait!#REF!,lebanon!#REF!,oman!#REF!,palestine!#REF!,qatar!#REF!,'saudi arabia'!#REF!,sudan!#REF!,syria!#REF!,UAE!#REF!,yemen!#REF!)</f>
        <v>#REF!</v>
      </c>
      <c r="C99" s="39" t="e">
        <f>SUM(bahrain!#REF!,egypt!#REF!,jordan!#REF!,kuwait!#REF!,lebanon!#REF!,oman!#REF!,palestine!#REF!,qatar!#REF!,'saudi arabia'!#REF!,sudan!#REF!,syria!#REF!,UAE!#REF!,yemen!#REF!)</f>
        <v>#REF!</v>
      </c>
      <c r="D99" s="39">
        <f>SUM(bahrain!B99,egypt!B99,jordan!B99,kuwait!B99,lebanon!B99,oman!B99,palestine!B99,qatar!B99,'saudi arabia'!B99,sudan!B99,syria!B99,UAE!B99,yemen!B99)</f>
        <v>441.05624455418791</v>
      </c>
      <c r="E99" s="39">
        <f>SUM(bahrain!C99,egypt!C99,jordan!C99,kuwait!C99,lebanon!C99,oman!C99,palestine!C99,qatar!C99,'saudi arabia'!C99,sudan!C99,syria!C99,UAE!C99,yemen!C99)</f>
        <v>471.08767102984541</v>
      </c>
      <c r="F99" s="136">
        <f>SUM(bahrain!D99,egypt!D99,jordan!D99,kuwait!D99,lebanon!D99,oman!D99,palestine!D99,qatar!D99,'saudi arabia'!D99,sudan!D99,syria!D99,UAE!D99,yemen!D99)</f>
        <v>554.78063117317788</v>
      </c>
      <c r="G99" s="39" t="e">
        <f>SUM(bahrain!#REF!,egypt!#REF!,jordan!#REF!,kuwait!#REF!,lebanon!#REF!,oman!#REF!,palestine!#REF!,qatar!#REF!,'saudi arabia'!#REF!,sudan!#REF!,syria!#REF!,UAE!#REF!,yemen!#REF!)</f>
        <v>#REF!</v>
      </c>
      <c r="H99" s="39" t="e">
        <f>SUM(bahrain!#REF!,egypt!#REF!,jordan!#REF!,kuwait!#REF!,lebanon!#REF!,oman!#REF!,palestine!#REF!,qatar!#REF!,'saudi arabia'!#REF!,sudan!#REF!,syria!#REF!,UAE!#REF!,yemen!#REF!)</f>
        <v>#REF!</v>
      </c>
      <c r="I99" s="39">
        <f>SUM(bahrain!G99,egypt!G99,jordan!G99,kuwait!G99,lebanon!G99,oman!G99,palestine!G99,qatar!G99,'saudi arabia'!G99,sudan!G99,syria!G99,UAE!G99,yemen!G99)</f>
        <v>636.25207445468072</v>
      </c>
      <c r="J99" s="39">
        <f>SUM(bahrain!H99,egypt!H99,jordan!H99,kuwait!H99,lebanon!H99,oman!H99,palestine!H99,qatar!H99,'saudi arabia'!H99,sudan!H99,syria!H99,UAE!H99,yemen!H99)</f>
        <v>969.03054034271236</v>
      </c>
      <c r="K99" s="136">
        <f>SUM(bahrain!J99,egypt!I99,jordan!I99,kuwait!I99,lebanon!I99,oman!I99,palestine!I99,qatar!I99,'saudi arabia'!I99,sudan!I99,syria!I99,UAE!I99,yemen!I99)</f>
        <v>1181.7307067316656</v>
      </c>
      <c r="L99" s="40" t="s">
        <v>161</v>
      </c>
      <c r="N99" s="168" t="e">
        <f t="shared" si="5"/>
        <v>#REF!</v>
      </c>
      <c r="O99" s="168" t="e">
        <f t="shared" si="5"/>
        <v>#REF!</v>
      </c>
      <c r="P99" s="168" t="str">
        <f t="shared" si="5"/>
        <v>.</v>
      </c>
      <c r="Q99" s="168" t="str">
        <f t="shared" si="5"/>
        <v>.</v>
      </c>
      <c r="R99" s="168" t="str">
        <f t="shared" si="5"/>
        <v>.</v>
      </c>
      <c r="S99" s="168" t="e">
        <f t="shared" si="4"/>
        <v>#REF!</v>
      </c>
      <c r="T99" s="168" t="e">
        <f t="shared" si="4"/>
        <v>#REF!</v>
      </c>
      <c r="U99" s="168" t="str">
        <f t="shared" si="4"/>
        <v>.</v>
      </c>
      <c r="V99" s="168" t="str">
        <f t="shared" si="4"/>
        <v>.</v>
      </c>
      <c r="W99" s="168" t="str">
        <f t="shared" si="4"/>
        <v>.</v>
      </c>
    </row>
    <row r="100" spans="1:95" x14ac:dyDescent="0.2">
      <c r="A100" s="38" t="s">
        <v>162</v>
      </c>
      <c r="B100" s="39" t="e">
        <f>SUM(bahrain!#REF!,egypt!#REF!,jordan!#REF!,kuwait!#REF!,lebanon!#REF!,oman!#REF!,palestine!#REF!,qatar!#REF!,'saudi arabia'!#REF!,sudan!#REF!,syria!#REF!,UAE!#REF!,yemen!#REF!)</f>
        <v>#REF!</v>
      </c>
      <c r="C100" s="39" t="e">
        <f>SUM(bahrain!#REF!,egypt!#REF!,jordan!#REF!,kuwait!#REF!,lebanon!#REF!,oman!#REF!,palestine!#REF!,qatar!#REF!,'saudi arabia'!#REF!,sudan!#REF!,syria!#REF!,UAE!#REF!,yemen!#REF!)</f>
        <v>#REF!</v>
      </c>
      <c r="D100" s="39" t="e">
        <f>SUM(bahrain!#REF!,egypt!B100,jordan!B100,kuwait!B100,lebanon!B100,oman!B100,palestine!B100,qatar!B100,'saudi arabia'!B100,sudan!B100,syria!B100,UAE!B100,yemen!B100)</f>
        <v>#REF!</v>
      </c>
      <c r="E100" s="39" t="e">
        <f>SUM(bahrain!#REF!,egypt!C100,jordan!C100,kuwait!C100,lebanon!C100,oman!C100,palestine!C100,qatar!C100,'saudi arabia'!C100,sudan!C100,syria!C100,UAE!C100,yemen!C100)</f>
        <v>#REF!</v>
      </c>
      <c r="F100" s="136" t="e">
        <f>SUM(bahrain!#REF!,egypt!D100,jordan!D100,kuwait!D100,lebanon!D100,oman!D100,palestine!D100,qatar!D100,'saudi arabia'!D100,sudan!D100,syria!D100,UAE!D100,yemen!D100)</f>
        <v>#REF!</v>
      </c>
      <c r="G100" s="39" t="e">
        <f>SUM(bahrain!#REF!,egypt!#REF!,jordan!#REF!,kuwait!#REF!,lebanon!#REF!,oman!#REF!,palestine!#REF!,qatar!#REF!,'saudi arabia'!#REF!,sudan!#REF!,syria!#REF!,UAE!#REF!,yemen!#REF!)</f>
        <v>#REF!</v>
      </c>
      <c r="H100" s="39" t="e">
        <f>SUM(bahrain!#REF!,egypt!#REF!,jordan!#REF!,kuwait!#REF!,lebanon!#REF!,oman!#REF!,palestine!#REF!,qatar!#REF!,'saudi arabia'!#REF!,sudan!#REF!,syria!#REF!,UAE!#REF!,yemen!#REF!)</f>
        <v>#REF!</v>
      </c>
      <c r="I100" s="39" t="e">
        <f>SUM(bahrain!#REF!,egypt!G100,jordan!G100,kuwait!G100,lebanon!G100,oman!G100,palestine!G100,qatar!G100,'saudi arabia'!G100,sudan!G100,syria!G100,UAE!G100,yemen!G100)</f>
        <v>#REF!</v>
      </c>
      <c r="J100" s="39" t="e">
        <f>SUM(bahrain!#REF!,egypt!H100,jordan!H100,kuwait!H100,lebanon!H100,oman!H100,palestine!H100,qatar!H100,'saudi arabia'!H100,sudan!H100,syria!H100,UAE!H100,yemen!H100)</f>
        <v>#REF!</v>
      </c>
      <c r="K100" s="136" t="e">
        <f>SUM(bahrain!#REF!,egypt!I100,jordan!I100,kuwait!I100,lebanon!I100,oman!I100,palestine!I100,qatar!I100,'saudi arabia'!I100,sudan!I100,syria!I100,UAE!I100,yemen!I100)</f>
        <v>#REF!</v>
      </c>
      <c r="L100" s="40" t="s">
        <v>163</v>
      </c>
      <c r="N100" s="168" t="e">
        <f t="shared" si="5"/>
        <v>#REF!</v>
      </c>
      <c r="O100" s="168" t="e">
        <f t="shared" si="5"/>
        <v>#REF!</v>
      </c>
      <c r="P100" s="168" t="e">
        <f t="shared" si="5"/>
        <v>#REF!</v>
      </c>
      <c r="Q100" s="168" t="e">
        <f t="shared" si="5"/>
        <v>#REF!</v>
      </c>
      <c r="R100" s="168" t="e">
        <f t="shared" si="5"/>
        <v>#REF!</v>
      </c>
      <c r="S100" s="168" t="e">
        <f t="shared" si="4"/>
        <v>#REF!</v>
      </c>
      <c r="T100" s="168" t="e">
        <f t="shared" si="4"/>
        <v>#REF!</v>
      </c>
      <c r="U100" s="168" t="e">
        <f t="shared" si="4"/>
        <v>#REF!</v>
      </c>
      <c r="V100" s="168" t="e">
        <f t="shared" si="4"/>
        <v>#REF!</v>
      </c>
      <c r="W100" s="168" t="e">
        <f t="shared" si="4"/>
        <v>#REF!</v>
      </c>
    </row>
    <row r="101" spans="1:95" x14ac:dyDescent="0.2">
      <c r="A101" s="38" t="s">
        <v>55</v>
      </c>
      <c r="B101" s="39" t="e">
        <f>SUM(bahrain!#REF!,egypt!#REF!,jordan!#REF!,kuwait!#REF!,lebanon!#REF!,oman!#REF!,palestine!#REF!,qatar!#REF!,'saudi arabia'!#REF!,sudan!#REF!,syria!#REF!,UAE!#REF!,yemen!#REF!)</f>
        <v>#REF!</v>
      </c>
      <c r="C101" s="39" t="e">
        <f>SUM(bahrain!#REF!,egypt!#REF!,jordan!#REF!,kuwait!#REF!,lebanon!#REF!,oman!#REF!,palestine!#REF!,qatar!#REF!,'saudi arabia'!#REF!,sudan!#REF!,syria!#REF!,UAE!#REF!,yemen!#REF!)</f>
        <v>#REF!</v>
      </c>
      <c r="D101" s="39">
        <f>SUM(bahrain!B100,egypt!B101,jordan!B101,kuwait!B101,lebanon!B101,oman!B101,palestine!B101,qatar!B101,'saudi arabia'!B101,sudan!B101,syria!B101,UAE!B101,yemen!B101)</f>
        <v>567.37740812884942</v>
      </c>
      <c r="E101" s="39">
        <f>SUM(bahrain!C100,egypt!C101,jordan!C101,kuwait!C101,lebanon!C101,oman!C101,palestine!C101,qatar!C101,'saudi arabia'!C101,sudan!C101,syria!C101,UAE!C101,yemen!C101)</f>
        <v>794.96725806162362</v>
      </c>
      <c r="F101" s="136">
        <f>SUM(bahrain!D100,egypt!D101,jordan!D101,kuwait!D101,lebanon!D101,oman!D101,palestine!D101,qatar!D101,'saudi arabia'!D101,sudan!D101,syria!D101,UAE!D101,yemen!D101)</f>
        <v>1340.1104459480714</v>
      </c>
      <c r="G101" s="39" t="e">
        <f>SUM(bahrain!#REF!,egypt!#REF!,jordan!#REF!,kuwait!#REF!,lebanon!#REF!,oman!#REF!,palestine!#REF!,qatar!#REF!,'saudi arabia'!#REF!,sudan!#REF!,syria!#REF!,UAE!#REF!,yemen!#REF!)</f>
        <v>#REF!</v>
      </c>
      <c r="H101" s="39" t="e">
        <f>SUM(bahrain!#REF!,egypt!#REF!,jordan!#REF!,kuwait!#REF!,lebanon!#REF!,oman!#REF!,palestine!#REF!,qatar!#REF!,'saudi arabia'!#REF!,sudan!#REF!,syria!#REF!,UAE!#REF!,yemen!#REF!)</f>
        <v>#REF!</v>
      </c>
      <c r="I101" s="39">
        <f>SUM(bahrain!G100,egypt!G101,jordan!G101,kuwait!G101,lebanon!G101,oman!G101,palestine!G101,qatar!G101,'saudi arabia'!G101,sudan!G101,syria!G101,UAE!G101,yemen!G101)</f>
        <v>486.02634893017176</v>
      </c>
      <c r="J101" s="39">
        <f>SUM(bahrain!H100,egypt!H101,jordan!H101,kuwait!H101,lebanon!H101,oman!H101,palestine!H101,qatar!H101,'saudi arabia'!H101,sudan!H101,syria!H101,UAE!H101,yemen!H101)</f>
        <v>560.17443699909632</v>
      </c>
      <c r="K101" s="136">
        <f>SUM(bahrain!J100,egypt!I101,jordan!I101,kuwait!I101,lebanon!I101,oman!I101,palestine!I101,qatar!I101,'saudi arabia'!I101,sudan!I101,syria!I101,UAE!I101,yemen!I101)</f>
        <v>675.04011938124711</v>
      </c>
      <c r="L101" s="40" t="s">
        <v>56</v>
      </c>
      <c r="N101" s="168" t="e">
        <f t="shared" si="5"/>
        <v>#REF!</v>
      </c>
      <c r="O101" s="168" t="e">
        <f t="shared" si="5"/>
        <v>#REF!</v>
      </c>
      <c r="P101" s="168" t="str">
        <f t="shared" si="5"/>
        <v>.</v>
      </c>
      <c r="Q101" s="168" t="str">
        <f t="shared" si="5"/>
        <v>.</v>
      </c>
      <c r="R101" s="168" t="str">
        <f t="shared" si="5"/>
        <v>.</v>
      </c>
      <c r="S101" s="168" t="e">
        <f t="shared" si="4"/>
        <v>#REF!</v>
      </c>
      <c r="T101" s="168" t="e">
        <f t="shared" si="4"/>
        <v>#REF!</v>
      </c>
      <c r="U101" s="168" t="str">
        <f t="shared" si="4"/>
        <v>.</v>
      </c>
      <c r="V101" s="168" t="str">
        <f t="shared" si="4"/>
        <v>.</v>
      </c>
      <c r="W101" s="168" t="str">
        <f t="shared" si="4"/>
        <v>.</v>
      </c>
    </row>
    <row r="102" spans="1:95" ht="25.5" x14ac:dyDescent="0.2">
      <c r="A102" s="94" t="s">
        <v>164</v>
      </c>
      <c r="B102" s="67" t="e">
        <f>SUM(bahrain!#REF!,egypt!#REF!,jordan!#REF!,kuwait!#REF!,lebanon!#REF!,oman!#REF!,palestine!#REF!,qatar!#REF!,'saudi arabia'!#REF!,sudan!#REF!,syria!#REF!,UAE!#REF!,yemen!#REF!)</f>
        <v>#REF!</v>
      </c>
      <c r="C102" s="67" t="e">
        <f>SUM(bahrain!#REF!,egypt!#REF!,jordan!#REF!,kuwait!#REF!,lebanon!#REF!,oman!#REF!,palestine!#REF!,qatar!#REF!,'saudi arabia'!#REF!,sudan!#REF!,syria!#REF!,UAE!#REF!,yemen!#REF!)</f>
        <v>#REF!</v>
      </c>
      <c r="D102" s="67">
        <f>SUM(bahrain!B101,egypt!B102,jordan!B102,kuwait!B102,lebanon!B102,oman!B102,palestine!B102,qatar!B102,'saudi arabia'!B102,sudan!B102,syria!B102,UAE!B102,yemen!B102)</f>
        <v>3121.2796870886291</v>
      </c>
      <c r="E102" s="67">
        <f>SUM(bahrain!C101,egypt!C102,jordan!C102,kuwait!C102,lebanon!C102,oman!C102,palestine!C102,qatar!C102,'saudi arabia'!C102,sudan!C102,syria!C102,UAE!C102,yemen!C102)</f>
        <v>5211.8966775456347</v>
      </c>
      <c r="F102" s="141">
        <f>SUM(bahrain!D101,egypt!D102,jordan!D102,kuwait!D102,lebanon!D102,oman!D102,palestine!D102,qatar!D102,'saudi arabia'!D102,sudan!D102,syria!D102,UAE!D102,yemen!D102)</f>
        <v>5818.8817723121338</v>
      </c>
      <c r="G102" s="67" t="e">
        <f>SUM(bahrain!#REF!,egypt!#REF!,jordan!#REF!,kuwait!#REF!,lebanon!#REF!,oman!#REF!,palestine!#REF!,qatar!#REF!,'saudi arabia'!#REF!,sudan!#REF!,syria!#REF!,UAE!#REF!,yemen!#REF!)</f>
        <v>#REF!</v>
      </c>
      <c r="H102" s="67" t="e">
        <f>SUM(bahrain!#REF!,egypt!#REF!,jordan!#REF!,kuwait!#REF!,lebanon!#REF!,oman!#REF!,palestine!#REF!,qatar!#REF!,'saudi arabia'!#REF!,sudan!#REF!,syria!#REF!,UAE!#REF!,yemen!#REF!)</f>
        <v>#REF!</v>
      </c>
      <c r="I102" s="67">
        <f>SUM(bahrain!G101,egypt!G102,jordan!G102,kuwait!G102,lebanon!G102,oman!G102,palestine!G102,qatar!G102,'saudi arabia'!G102,sudan!G102,syria!G102,UAE!G102,yemen!G102)</f>
        <v>2442.1256099648831</v>
      </c>
      <c r="J102" s="67">
        <f>SUM(bahrain!H101,egypt!H102,jordan!H102,kuwait!H102,lebanon!H102,oman!H102,palestine!H102,qatar!H102,'saudi arabia'!H102,sudan!H102,syria!H102,UAE!H102,yemen!H102)</f>
        <v>2456.9938012753282</v>
      </c>
      <c r="K102" s="141">
        <f>SUM(bahrain!J101,egypt!I102,jordan!I102,kuwait!I102,lebanon!I102,oman!I102,palestine!I102,qatar!I102,'saudi arabia'!I102,sudan!I102,syria!I102,UAE!I102,yemen!I102)</f>
        <v>2898.6779199113648</v>
      </c>
      <c r="L102" s="95" t="s">
        <v>165</v>
      </c>
      <c r="N102" s="168" t="e">
        <f t="shared" si="5"/>
        <v>#REF!</v>
      </c>
      <c r="O102" s="168" t="e">
        <f t="shared" si="5"/>
        <v>#REF!</v>
      </c>
      <c r="P102" s="168" t="str">
        <f t="shared" si="5"/>
        <v>.</v>
      </c>
      <c r="Q102" s="168" t="str">
        <f t="shared" si="5"/>
        <v>.</v>
      </c>
      <c r="R102" s="168" t="str">
        <f t="shared" si="5"/>
        <v>.</v>
      </c>
      <c r="S102" s="168" t="e">
        <f t="shared" ref="S102:W104" si="6">IF(G102&lt;0.05,"x",".")</f>
        <v>#REF!</v>
      </c>
      <c r="T102" s="168" t="e">
        <f t="shared" si="6"/>
        <v>#REF!</v>
      </c>
      <c r="U102" s="168" t="str">
        <f t="shared" si="6"/>
        <v>.</v>
      </c>
      <c r="V102" s="168" t="str">
        <f t="shared" si="6"/>
        <v>.</v>
      </c>
      <c r="W102" s="168" t="str">
        <f t="shared" si="6"/>
        <v>.</v>
      </c>
    </row>
    <row r="103" spans="1:95" ht="25.5" x14ac:dyDescent="0.2">
      <c r="A103" s="94" t="s">
        <v>166</v>
      </c>
      <c r="B103" s="51" t="e">
        <f>SUM(bahrain!#REF!,egypt!#REF!,jordan!#REF!,kuwait!#REF!,lebanon!#REF!,oman!#REF!,palestine!#REF!,qatar!#REF!,'saudi arabia'!#REF!,sudan!#REF!,syria!#REF!,UAE!#REF!,yemen!#REF!)</f>
        <v>#REF!</v>
      </c>
      <c r="C103" s="51" t="e">
        <f>SUM(bahrain!#REF!,egypt!#REF!,jordan!#REF!,kuwait!#REF!,lebanon!#REF!,oman!#REF!,palestine!#REF!,qatar!#REF!,'saudi arabia'!#REF!,sudan!#REF!,syria!#REF!,UAE!#REF!,yemen!#REF!)</f>
        <v>#REF!</v>
      </c>
      <c r="D103" s="51">
        <f>SUM(bahrain!B102,egypt!B103,jordan!B103,kuwait!B103,lebanon!B103,oman!B103,palestine!B103,qatar!B103,'saudi arabia'!B103,sudan!B103,syria!B103,UAE!B103,yemen!B103)</f>
        <v>5803.2492833230945</v>
      </c>
      <c r="E103" s="51">
        <f>SUM(bahrain!C102,egypt!C103,jordan!C103,kuwait!C103,lebanon!C103,oman!C103,palestine!C103,qatar!C103,'saudi arabia'!C103,sudan!C103,syria!C103,UAE!C103,yemen!C103)</f>
        <v>6955.9385772628893</v>
      </c>
      <c r="F103" s="159">
        <f>SUM(bahrain!D102,egypt!D103,jordan!D103,kuwait!D103,lebanon!D103,oman!D103,palestine!D103,qatar!D103,'saudi arabia'!D103,sudan!D103,syria!D103,UAE!D103,yemen!D103)</f>
        <v>6959.967024981378</v>
      </c>
      <c r="G103" s="67" t="e">
        <f>SUM(bahrain!#REF!,egypt!#REF!,jordan!#REF!,kuwait!#REF!,lebanon!#REF!,oman!#REF!,palestine!#REF!,qatar!#REF!,'saudi arabia'!#REF!,sudan!#REF!,syria!#REF!,UAE!#REF!,yemen!#REF!)</f>
        <v>#REF!</v>
      </c>
      <c r="H103" s="67" t="e">
        <f>SUM(bahrain!#REF!,egypt!#REF!,jordan!#REF!,kuwait!#REF!,lebanon!#REF!,oman!#REF!,palestine!#REF!,qatar!#REF!,'saudi arabia'!#REF!,sudan!#REF!,syria!#REF!,UAE!#REF!,yemen!#REF!)</f>
        <v>#REF!</v>
      </c>
      <c r="I103" s="67">
        <f>SUM(bahrain!G102,egypt!G103,jordan!G103,kuwait!G103,lebanon!G103,oman!G103,palestine!G103,qatar!G103,'saudi arabia'!G103,sudan!G103,syria!G103,UAE!G103,yemen!G103)</f>
        <v>6060.6251149813779</v>
      </c>
      <c r="J103" s="67">
        <f>SUM(bahrain!H102,egypt!H103,jordan!H103,kuwait!H103,lebanon!H103,oman!H103,palestine!H103,qatar!H103,'saudi arabia'!H103,sudan!H103,syria!H103,UAE!H103,yemen!H103)</f>
        <v>6826.6823312715596</v>
      </c>
      <c r="K103" s="141">
        <f>SUM(bahrain!J102,egypt!I103,jordan!I103,kuwait!I103,lebanon!I103,oman!I103,palestine!I103,qatar!I103,'saudi arabia'!I103,sudan!I103,syria!I103,UAE!I103,yemen!I103)</f>
        <v>6098.4546253684894</v>
      </c>
      <c r="L103" s="95" t="s">
        <v>167</v>
      </c>
      <c r="N103" s="168" t="e">
        <f t="shared" ref="N103:R104" si="7">IF(B103&lt;0.05,"x",".")</f>
        <v>#REF!</v>
      </c>
      <c r="O103" s="168" t="e">
        <f t="shared" si="7"/>
        <v>#REF!</v>
      </c>
      <c r="P103" s="168" t="str">
        <f t="shared" si="7"/>
        <v>.</v>
      </c>
      <c r="Q103" s="168" t="str">
        <f t="shared" si="7"/>
        <v>.</v>
      </c>
      <c r="R103" s="168" t="str">
        <f t="shared" si="7"/>
        <v>.</v>
      </c>
      <c r="S103" s="168" t="e">
        <f t="shared" si="6"/>
        <v>#REF!</v>
      </c>
      <c r="T103" s="168" t="e">
        <f t="shared" si="6"/>
        <v>#REF!</v>
      </c>
      <c r="U103" s="168" t="str">
        <f t="shared" si="6"/>
        <v>.</v>
      </c>
      <c r="V103" s="168" t="str">
        <f t="shared" si="6"/>
        <v>.</v>
      </c>
      <c r="W103" s="168" t="str">
        <f t="shared" si="6"/>
        <v>.</v>
      </c>
    </row>
    <row r="104" spans="1:95" ht="13.5" thickBot="1" x14ac:dyDescent="0.25">
      <c r="A104" s="52" t="s">
        <v>168</v>
      </c>
      <c r="B104" s="53" t="e">
        <f>SUM(bahrain!#REF!,egypt!#REF!,jordan!#REF!,kuwait!#REF!,lebanon!#REF!,oman!#REF!,palestine!#REF!,qatar!#REF!,'saudi arabia'!#REF!,sudan!#REF!,syria!#REF!,UAE!#REF!,yemen!#REF!)</f>
        <v>#REF!</v>
      </c>
      <c r="C104" s="53" t="e">
        <f>SUM(bahrain!#REF!,egypt!#REF!,jordan!#REF!,kuwait!#REF!,lebanon!#REF!,oman!#REF!,palestine!#REF!,qatar!#REF!,'saudi arabia'!#REF!,sudan!#REF!,syria!#REF!,UAE!#REF!,yemen!#REF!)</f>
        <v>#REF!</v>
      </c>
      <c r="D104" s="53" t="e">
        <f>SUM(bahrain!B103,egypt!#REF!,jordan!#REF!,kuwait!#REF!,lebanon!#REF!,oman!#REF!,palestine!#REF!,qatar!#REF!,'saudi arabia'!#REF!,sudan!#REF!,syria!#REF!,UAE!#REF!,yemen!#REF!)</f>
        <v>#REF!</v>
      </c>
      <c r="E104" s="53" t="e">
        <f>SUM(bahrain!C103,egypt!#REF!,jordan!#REF!,kuwait!#REF!,lebanon!#REF!,oman!#REF!,palestine!#REF!,qatar!#REF!,'saudi arabia'!#REF!,sudan!#REF!,syria!#REF!,UAE!#REF!,yemen!#REF!)</f>
        <v>#REF!</v>
      </c>
      <c r="F104" s="152" t="e">
        <f>SUM(bahrain!D103,egypt!#REF!,jordan!#REF!,kuwait!#REF!,lebanon!#REF!,oman!#REF!,palestine!#REF!,qatar!#REF!,'saudi arabia'!#REF!,sudan!#REF!,syria!#REF!,UAE!#REF!,yemen!#REF!)</f>
        <v>#REF!</v>
      </c>
      <c r="G104" s="53" t="e">
        <f>SUM(bahrain!#REF!,egypt!#REF!,jordan!#REF!,kuwait!#REF!,lebanon!#REF!,oman!#REF!,palestine!#REF!,qatar!#REF!,'saudi arabia'!#REF!,sudan!#REF!,syria!#REF!,UAE!#REF!,yemen!#REF!)</f>
        <v>#REF!</v>
      </c>
      <c r="H104" s="53" t="e">
        <f>SUM(bahrain!#REF!,egypt!#REF!,jordan!#REF!,kuwait!#REF!,lebanon!#REF!,oman!#REF!,palestine!#REF!,qatar!#REF!,'saudi arabia'!#REF!,sudan!#REF!,syria!#REF!,UAE!#REF!,yemen!#REF!)</f>
        <v>#REF!</v>
      </c>
      <c r="I104" s="53" t="e">
        <f>SUM(bahrain!G103,egypt!#REF!,jordan!#REF!,kuwait!#REF!,lebanon!#REF!,oman!#REF!,palestine!#REF!,qatar!#REF!,'saudi arabia'!#REF!,sudan!#REF!,syria!#REF!,UAE!#REF!,yemen!#REF!)</f>
        <v>#REF!</v>
      </c>
      <c r="J104" s="53" t="e">
        <f>SUM(bahrain!H103,egypt!#REF!,jordan!#REF!,kuwait!#REF!,lebanon!#REF!,oman!#REF!,palestine!#REF!,qatar!#REF!,'saudi arabia'!#REF!,sudan!#REF!,syria!#REF!,UAE!#REF!,yemen!#REF!)</f>
        <v>#REF!</v>
      </c>
      <c r="K104" s="152" t="e">
        <f>SUM(bahrain!J103,egypt!#REF!,jordan!#REF!,kuwait!#REF!,lebanon!#REF!,oman!#REF!,palestine!#REF!,qatar!#REF!,'saudi arabia'!#REF!,sudan!#REF!,syria!#REF!,UAE!#REF!,yemen!#REF!)</f>
        <v>#REF!</v>
      </c>
      <c r="L104" s="55" t="s">
        <v>169</v>
      </c>
      <c r="N104" s="168" t="e">
        <f t="shared" si="7"/>
        <v>#REF!</v>
      </c>
      <c r="O104" s="168" t="e">
        <f t="shared" si="7"/>
        <v>#REF!</v>
      </c>
      <c r="P104" s="168" t="e">
        <f t="shared" si="7"/>
        <v>#REF!</v>
      </c>
      <c r="Q104" s="168" t="e">
        <f t="shared" si="7"/>
        <v>#REF!</v>
      </c>
      <c r="R104" s="168" t="e">
        <f t="shared" si="7"/>
        <v>#REF!</v>
      </c>
      <c r="S104" s="168" t="e">
        <f t="shared" si="6"/>
        <v>#REF!</v>
      </c>
      <c r="T104" s="168" t="e">
        <f t="shared" si="6"/>
        <v>#REF!</v>
      </c>
      <c r="U104" s="168" t="e">
        <f t="shared" si="6"/>
        <v>#REF!</v>
      </c>
      <c r="V104" s="168" t="e">
        <f t="shared" si="6"/>
        <v>#REF!</v>
      </c>
      <c r="W104" s="168" t="e">
        <f t="shared" si="6"/>
        <v>#REF!</v>
      </c>
    </row>
    <row r="105" spans="1:95" s="101" customFormat="1" x14ac:dyDescent="0.2">
      <c r="A105" s="96" t="s">
        <v>170</v>
      </c>
      <c r="B105" s="114"/>
      <c r="C105" s="114"/>
      <c r="D105" s="114"/>
      <c r="E105" s="114"/>
      <c r="F105" s="114"/>
      <c r="G105" s="115"/>
      <c r="H105" s="115"/>
      <c r="I105" s="115"/>
      <c r="J105" s="115"/>
      <c r="K105" s="115"/>
      <c r="L105" s="99" t="s">
        <v>186</v>
      </c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</row>
    <row r="106" spans="1:95" s="101" customFormat="1" x14ac:dyDescent="0.2">
      <c r="A106" s="102" t="s">
        <v>187</v>
      </c>
      <c r="B106" s="97"/>
      <c r="C106" s="98"/>
      <c r="D106" s="97"/>
      <c r="E106" s="97"/>
      <c r="F106" s="97"/>
      <c r="G106" s="98"/>
      <c r="H106" s="98"/>
      <c r="I106" s="98"/>
      <c r="J106" s="98"/>
      <c r="K106" s="98"/>
      <c r="L106" s="99" t="s">
        <v>202</v>
      </c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</row>
    <row r="107" spans="1:95" s="101" customFormat="1" x14ac:dyDescent="0.2">
      <c r="A107" s="102" t="s">
        <v>188</v>
      </c>
      <c r="B107" s="97"/>
      <c r="C107" s="98"/>
      <c r="D107" s="97"/>
      <c r="E107" s="97"/>
      <c r="F107" s="97"/>
      <c r="G107" s="98"/>
      <c r="H107" s="98"/>
      <c r="I107" s="98"/>
      <c r="J107" s="98"/>
      <c r="K107" s="98"/>
      <c r="L107" s="99" t="s">
        <v>199</v>
      </c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</row>
    <row r="108" spans="1:95" s="101" customFormat="1" x14ac:dyDescent="0.2">
      <c r="A108" s="102" t="s">
        <v>200</v>
      </c>
      <c r="C108" s="100"/>
      <c r="G108" s="100"/>
      <c r="H108" s="100"/>
      <c r="I108" s="100"/>
      <c r="J108" s="100"/>
      <c r="K108" s="100"/>
      <c r="L108" s="99" t="s">
        <v>201</v>
      </c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</row>
    <row r="109" spans="1:95" s="13" customFormat="1" x14ac:dyDescent="0.2">
      <c r="A109" s="102" t="s">
        <v>171</v>
      </c>
      <c r="B109" s="153"/>
      <c r="C109" s="153"/>
      <c r="D109" s="153"/>
      <c r="E109" s="153"/>
      <c r="F109" s="153"/>
      <c r="G109" s="154"/>
      <c r="H109" s="154"/>
      <c r="I109" s="154"/>
      <c r="J109" s="154"/>
      <c r="K109" s="154"/>
      <c r="L109" s="103" t="s">
        <v>178</v>
      </c>
      <c r="M109" s="12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</row>
    <row r="110" spans="1:95" x14ac:dyDescent="0.2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</row>
    <row r="111" spans="1:95" x14ac:dyDescent="0.2">
      <c r="B111" s="163"/>
      <c r="C111" s="117"/>
      <c r="D111" s="117"/>
      <c r="E111" s="117"/>
      <c r="F111" s="117"/>
      <c r="G111" s="117"/>
      <c r="H111" s="117"/>
      <c r="I111" s="117"/>
      <c r="J111" s="117"/>
      <c r="K111" s="117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</row>
    <row r="112" spans="1:95" x14ac:dyDescent="0.2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108" x14ac:dyDescent="0.2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08" s="101" customFormat="1" x14ac:dyDescent="0.2">
      <c r="A114" s="102"/>
      <c r="B114" s="114"/>
      <c r="C114" s="114"/>
      <c r="D114" s="114"/>
      <c r="E114" s="114"/>
      <c r="F114" s="114"/>
      <c r="G114" s="115"/>
      <c r="H114" s="115"/>
      <c r="I114" s="115"/>
      <c r="J114" s="115"/>
      <c r="K114" s="115"/>
      <c r="L114" s="99"/>
      <c r="M114" s="100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108" x14ac:dyDescent="0.2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08" x14ac:dyDescent="0.2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1:108" x14ac:dyDescent="0.2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08" x14ac:dyDescent="0.2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08" x14ac:dyDescent="0.2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1:108" x14ac:dyDescent="0.2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1:108" x14ac:dyDescent="0.2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</row>
    <row r="122" spans="1:108" x14ac:dyDescent="0.2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1:108" x14ac:dyDescent="0.2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</row>
    <row r="124" spans="1:108" x14ac:dyDescent="0.2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</row>
    <row r="125" spans="1:108" x14ac:dyDescent="0.2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</row>
    <row r="126" spans="1:108" x14ac:dyDescent="0.2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1:108" ht="13.5" thickBot="1" x14ac:dyDescent="0.25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1:108" x14ac:dyDescent="0.2">
      <c r="B128" s="169">
        <f>B5</f>
        <v>2007</v>
      </c>
      <c r="C128" s="170">
        <f t="shared" ref="C128:K128" si="8">C5</f>
        <v>2008</v>
      </c>
      <c r="D128" s="170">
        <f t="shared" si="8"/>
        <v>2009</v>
      </c>
      <c r="E128" s="170">
        <f t="shared" si="8"/>
        <v>2010</v>
      </c>
      <c r="F128" s="171">
        <f t="shared" si="8"/>
        <v>2011</v>
      </c>
      <c r="G128" s="169">
        <f t="shared" si="8"/>
        <v>2007</v>
      </c>
      <c r="H128" s="170">
        <f t="shared" si="8"/>
        <v>2008</v>
      </c>
      <c r="I128" s="170">
        <f t="shared" si="8"/>
        <v>2009</v>
      </c>
      <c r="J128" s="170">
        <f t="shared" si="8"/>
        <v>2010</v>
      </c>
      <c r="K128" s="171">
        <f t="shared" si="8"/>
        <v>2011</v>
      </c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x14ac:dyDescent="0.2">
      <c r="B129" s="158"/>
      <c r="C129" s="4"/>
      <c r="D129" s="4"/>
      <c r="E129" s="4"/>
      <c r="F129" s="172"/>
      <c r="G129" s="158"/>
      <c r="H129" s="4"/>
      <c r="I129" s="4"/>
      <c r="J129" s="4"/>
      <c r="K129" s="172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13.5" thickBot="1" x14ac:dyDescent="0.25">
      <c r="A130" s="104" t="s">
        <v>205</v>
      </c>
      <c r="B130" s="173" t="e">
        <f>B6-B9</f>
        <v>#REF!</v>
      </c>
      <c r="C130" s="174" t="e">
        <f t="shared" ref="C130:K130" si="9">C6-C9</f>
        <v>#REF!</v>
      </c>
      <c r="D130" s="174">
        <f t="shared" si="9"/>
        <v>514263.48107588099</v>
      </c>
      <c r="E130" s="174">
        <f t="shared" si="9"/>
        <v>560064.39293847792</v>
      </c>
      <c r="F130" s="175">
        <f t="shared" si="9"/>
        <v>589267.86319185677</v>
      </c>
      <c r="G130" s="176" t="e">
        <f t="shared" si="9"/>
        <v>#REF!</v>
      </c>
      <c r="H130" s="177" t="e">
        <f t="shared" si="9"/>
        <v>#REF!</v>
      </c>
      <c r="I130" s="177">
        <f t="shared" si="9"/>
        <v>360201.31652298709</v>
      </c>
      <c r="J130" s="177">
        <f t="shared" si="9"/>
        <v>405936.54388486594</v>
      </c>
      <c r="K130" s="178">
        <f t="shared" si="9"/>
        <v>409728.76869621291</v>
      </c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x14ac:dyDescent="0.2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1:108" x14ac:dyDescent="0.2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</row>
    <row r="133" spans="1:108" x14ac:dyDescent="0.2">
      <c r="B133" s="117" t="e">
        <f>B71-B9</f>
        <v>#REF!</v>
      </c>
      <c r="C133" s="117" t="e">
        <f t="shared" ref="C133:F133" si="10">C71-C9</f>
        <v>#REF!</v>
      </c>
      <c r="D133" s="117">
        <f t="shared" si="10"/>
        <v>60156.865779625812</v>
      </c>
      <c r="E133" s="117">
        <f t="shared" si="10"/>
        <v>60562.939709123748</v>
      </c>
      <c r="F133" s="117">
        <f t="shared" si="10"/>
        <v>69345.210415806316</v>
      </c>
      <c r="G133" s="117"/>
      <c r="H133" s="117"/>
      <c r="I133" s="117"/>
      <c r="J133" s="117"/>
      <c r="K133" s="117"/>
    </row>
    <row r="134" spans="1:108" x14ac:dyDescent="0.2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</row>
    <row r="135" spans="1:108" x14ac:dyDescent="0.2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1:108" x14ac:dyDescent="0.2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</row>
    <row r="137" spans="1:108" x14ac:dyDescent="0.2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</row>
    <row r="138" spans="1:108" x14ac:dyDescent="0.2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1:108" x14ac:dyDescent="0.2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1:108" x14ac:dyDescent="0.2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</row>
    <row r="141" spans="1:108" x14ac:dyDescent="0.2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</row>
    <row r="142" spans="1:108" x14ac:dyDescent="0.2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</row>
  </sheetData>
  <mergeCells count="3">
    <mergeCell ref="A3:L3"/>
    <mergeCell ref="B4:F4"/>
    <mergeCell ref="G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T116"/>
  <sheetViews>
    <sheetView zoomScaleNormal="100" zoomScaleSheetLayoutView="100" workbookViewId="0">
      <selection activeCell="E7" sqref="E7"/>
    </sheetView>
  </sheetViews>
  <sheetFormatPr defaultColWidth="9.140625" defaultRowHeight="12.75" x14ac:dyDescent="0.2"/>
  <cols>
    <col min="1" max="1" width="31.42578125" style="116" customWidth="1"/>
    <col min="2" max="11" width="9.140625" style="235"/>
    <col min="12" max="12" width="35.7109375" style="240" customWidth="1"/>
    <col min="13" max="384" width="9.140625" style="234"/>
    <col min="385" max="16384" width="9.140625" style="235"/>
  </cols>
  <sheetData>
    <row r="1" spans="1:384" s="393" customFormat="1" ht="15" x14ac:dyDescent="0.25">
      <c r="A1" s="388" t="s">
        <v>348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88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  <c r="HY1" s="391"/>
      <c r="HZ1" s="391"/>
      <c r="IA1" s="391"/>
      <c r="IB1" s="391"/>
      <c r="IC1" s="391"/>
      <c r="ID1" s="391"/>
      <c r="IE1" s="391"/>
      <c r="IF1" s="391"/>
      <c r="IG1" s="391"/>
      <c r="IH1" s="391"/>
      <c r="II1" s="391"/>
      <c r="IJ1" s="391"/>
      <c r="IK1" s="391"/>
      <c r="IL1" s="391"/>
      <c r="IM1" s="391"/>
      <c r="IN1" s="391"/>
      <c r="IO1" s="391"/>
      <c r="IP1" s="391"/>
      <c r="IQ1" s="391"/>
      <c r="IR1" s="391"/>
      <c r="IS1" s="391"/>
      <c r="IT1" s="391"/>
      <c r="IU1" s="391"/>
      <c r="IV1" s="391"/>
      <c r="IW1" s="391"/>
      <c r="IX1" s="391"/>
      <c r="IY1" s="391"/>
      <c r="IZ1" s="391"/>
      <c r="JA1" s="391"/>
      <c r="JB1" s="391"/>
      <c r="JC1" s="391"/>
      <c r="JD1" s="391"/>
      <c r="JE1" s="391"/>
      <c r="JF1" s="391"/>
      <c r="JG1" s="391"/>
      <c r="JH1" s="391"/>
      <c r="JI1" s="391"/>
      <c r="JJ1" s="391"/>
      <c r="JK1" s="391"/>
      <c r="JL1" s="391"/>
      <c r="JM1" s="391"/>
      <c r="JN1" s="391"/>
      <c r="JO1" s="391"/>
      <c r="JP1" s="391"/>
      <c r="JQ1" s="391"/>
      <c r="JR1" s="391"/>
      <c r="JS1" s="391"/>
      <c r="JT1" s="391"/>
      <c r="JU1" s="391"/>
      <c r="JV1" s="391"/>
      <c r="JW1" s="391"/>
      <c r="JX1" s="391"/>
      <c r="JY1" s="391"/>
      <c r="JZ1" s="391"/>
      <c r="KA1" s="391"/>
      <c r="KB1" s="391"/>
      <c r="KC1" s="391"/>
      <c r="KD1" s="391"/>
      <c r="KE1" s="391"/>
      <c r="KF1" s="391"/>
      <c r="KG1" s="391"/>
      <c r="KH1" s="391"/>
      <c r="KI1" s="391"/>
      <c r="KJ1" s="391"/>
      <c r="KK1" s="391"/>
      <c r="KL1" s="391"/>
      <c r="KM1" s="391"/>
      <c r="KN1" s="391"/>
      <c r="KO1" s="391"/>
      <c r="KP1" s="391"/>
      <c r="KQ1" s="391"/>
      <c r="KR1" s="391"/>
      <c r="KS1" s="391"/>
      <c r="KT1" s="391"/>
      <c r="KU1" s="391"/>
      <c r="KV1" s="391"/>
      <c r="KW1" s="391"/>
      <c r="KX1" s="391"/>
      <c r="KY1" s="391"/>
      <c r="KZ1" s="391"/>
      <c r="LA1" s="391"/>
      <c r="LB1" s="391"/>
      <c r="LC1" s="391"/>
      <c r="LD1" s="391"/>
      <c r="LE1" s="391"/>
      <c r="LF1" s="391"/>
      <c r="LG1" s="391"/>
      <c r="LH1" s="391"/>
      <c r="LI1" s="391"/>
      <c r="LJ1" s="391"/>
      <c r="LK1" s="391"/>
      <c r="LL1" s="391"/>
      <c r="LM1" s="391"/>
      <c r="LN1" s="391"/>
      <c r="LO1" s="391"/>
      <c r="LP1" s="391"/>
      <c r="LQ1" s="391"/>
      <c r="LR1" s="391"/>
      <c r="LS1" s="391"/>
      <c r="LT1" s="391"/>
      <c r="LU1" s="391"/>
      <c r="LV1" s="391"/>
      <c r="LW1" s="391"/>
      <c r="LX1" s="391"/>
      <c r="LY1" s="391"/>
      <c r="LZ1" s="391"/>
      <c r="MA1" s="391"/>
      <c r="MB1" s="391"/>
      <c r="MC1" s="391"/>
      <c r="MD1" s="391"/>
      <c r="ME1" s="391"/>
      <c r="MF1" s="391"/>
      <c r="MG1" s="391"/>
      <c r="MH1" s="391"/>
      <c r="MI1" s="391"/>
      <c r="MJ1" s="391"/>
      <c r="MK1" s="391"/>
      <c r="ML1" s="391"/>
      <c r="MM1" s="391"/>
      <c r="MN1" s="391"/>
      <c r="MO1" s="391"/>
      <c r="MP1" s="391"/>
      <c r="MQ1" s="391"/>
      <c r="MR1" s="391"/>
      <c r="MS1" s="391"/>
      <c r="MT1" s="391"/>
      <c r="MU1" s="391"/>
      <c r="MV1" s="391"/>
      <c r="MW1" s="391"/>
      <c r="MX1" s="391"/>
      <c r="MY1" s="391"/>
      <c r="MZ1" s="391"/>
      <c r="NA1" s="391"/>
      <c r="NB1" s="391"/>
      <c r="NC1" s="391"/>
      <c r="ND1" s="391"/>
      <c r="NE1" s="391"/>
      <c r="NF1" s="391"/>
      <c r="NG1" s="391"/>
      <c r="NH1" s="391"/>
      <c r="NI1" s="391"/>
      <c r="NJ1" s="391"/>
      <c r="NK1" s="391"/>
      <c r="NL1" s="391"/>
      <c r="NM1" s="391"/>
      <c r="NN1" s="391"/>
      <c r="NO1" s="391"/>
      <c r="NP1" s="391"/>
      <c r="NQ1" s="391"/>
      <c r="NR1" s="391"/>
      <c r="NS1" s="391"/>
      <c r="NT1" s="391"/>
    </row>
    <row r="2" spans="1:384" s="407" customFormat="1" ht="15" x14ac:dyDescent="0.25">
      <c r="A2" s="409" t="s">
        <v>347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03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  <c r="BR2" s="406"/>
      <c r="BS2" s="406"/>
      <c r="BT2" s="406"/>
      <c r="BU2" s="406"/>
      <c r="BV2" s="406"/>
      <c r="BW2" s="406"/>
      <c r="BX2" s="406"/>
      <c r="BY2" s="406"/>
      <c r="BZ2" s="406"/>
      <c r="CA2" s="406"/>
      <c r="CB2" s="406"/>
      <c r="CC2" s="406"/>
      <c r="CD2" s="406"/>
      <c r="CE2" s="406"/>
      <c r="CF2" s="406"/>
      <c r="CG2" s="406"/>
      <c r="CH2" s="406"/>
      <c r="CI2" s="406"/>
      <c r="CJ2" s="406"/>
      <c r="CK2" s="406"/>
      <c r="CL2" s="406"/>
      <c r="CM2" s="406"/>
      <c r="CN2" s="406"/>
      <c r="CO2" s="406"/>
      <c r="CP2" s="406"/>
      <c r="CQ2" s="406"/>
      <c r="CR2" s="406"/>
      <c r="CS2" s="406"/>
      <c r="CT2" s="406"/>
      <c r="CU2" s="406"/>
      <c r="CV2" s="406"/>
      <c r="CW2" s="406"/>
      <c r="CX2" s="406"/>
      <c r="CY2" s="406"/>
      <c r="CZ2" s="406"/>
      <c r="DA2" s="406"/>
      <c r="DB2" s="406"/>
      <c r="DC2" s="406"/>
      <c r="DD2" s="406"/>
      <c r="DE2" s="406"/>
      <c r="DF2" s="406"/>
      <c r="DG2" s="406"/>
      <c r="DH2" s="406"/>
      <c r="DI2" s="406"/>
      <c r="DJ2" s="406"/>
      <c r="DK2" s="406"/>
      <c r="DL2" s="406"/>
      <c r="DM2" s="406"/>
      <c r="DN2" s="406"/>
      <c r="DO2" s="406"/>
      <c r="DP2" s="406"/>
      <c r="DQ2" s="406"/>
      <c r="DR2" s="406"/>
      <c r="DS2" s="406"/>
      <c r="DT2" s="406"/>
      <c r="DU2" s="406"/>
      <c r="DV2" s="406"/>
      <c r="DW2" s="406"/>
      <c r="DX2" s="406"/>
      <c r="DY2" s="406"/>
      <c r="DZ2" s="406"/>
      <c r="EA2" s="406"/>
      <c r="EB2" s="406"/>
      <c r="EC2" s="406"/>
      <c r="ED2" s="406"/>
      <c r="EE2" s="406"/>
      <c r="EF2" s="406"/>
      <c r="EG2" s="406"/>
      <c r="EH2" s="406"/>
      <c r="EI2" s="406"/>
      <c r="EJ2" s="406"/>
      <c r="EK2" s="406"/>
      <c r="EL2" s="406"/>
      <c r="EM2" s="406"/>
      <c r="EN2" s="406"/>
      <c r="EO2" s="406"/>
      <c r="EP2" s="406"/>
      <c r="EQ2" s="406"/>
      <c r="ER2" s="406"/>
      <c r="ES2" s="406"/>
      <c r="ET2" s="406"/>
      <c r="EU2" s="406"/>
      <c r="EV2" s="406"/>
      <c r="EW2" s="406"/>
      <c r="EX2" s="406"/>
      <c r="EY2" s="406"/>
      <c r="EZ2" s="406"/>
      <c r="FA2" s="406"/>
      <c r="FB2" s="406"/>
      <c r="FC2" s="406"/>
      <c r="FD2" s="406"/>
      <c r="FE2" s="406"/>
      <c r="FF2" s="406"/>
      <c r="FG2" s="406"/>
      <c r="FH2" s="406"/>
      <c r="FI2" s="406"/>
      <c r="FJ2" s="406"/>
      <c r="FK2" s="406"/>
      <c r="FL2" s="406"/>
      <c r="FM2" s="406"/>
      <c r="FN2" s="406"/>
      <c r="FO2" s="406"/>
      <c r="FP2" s="406"/>
      <c r="FQ2" s="406"/>
      <c r="FR2" s="406"/>
      <c r="FS2" s="406"/>
      <c r="FT2" s="406"/>
      <c r="FU2" s="406"/>
      <c r="FV2" s="406"/>
      <c r="FW2" s="406"/>
      <c r="FX2" s="406"/>
      <c r="FY2" s="406"/>
      <c r="FZ2" s="406"/>
      <c r="GA2" s="406"/>
      <c r="GB2" s="406"/>
      <c r="GC2" s="406"/>
      <c r="GD2" s="406"/>
      <c r="GE2" s="406"/>
      <c r="GF2" s="406"/>
      <c r="GG2" s="406"/>
      <c r="GH2" s="406"/>
      <c r="GI2" s="406"/>
      <c r="GJ2" s="406"/>
      <c r="GK2" s="406"/>
      <c r="GL2" s="406"/>
      <c r="GM2" s="406"/>
      <c r="GN2" s="406"/>
      <c r="GO2" s="406"/>
      <c r="GP2" s="406"/>
      <c r="GQ2" s="406"/>
      <c r="GR2" s="406"/>
      <c r="GS2" s="406"/>
      <c r="GT2" s="406"/>
      <c r="GU2" s="406"/>
      <c r="GV2" s="406"/>
      <c r="GW2" s="406"/>
      <c r="GX2" s="406"/>
      <c r="GY2" s="406"/>
      <c r="GZ2" s="406"/>
      <c r="HA2" s="406"/>
      <c r="HB2" s="406"/>
      <c r="HC2" s="406"/>
      <c r="HD2" s="406"/>
      <c r="HE2" s="406"/>
      <c r="HF2" s="406"/>
      <c r="HG2" s="406"/>
      <c r="HH2" s="406"/>
      <c r="HI2" s="406"/>
      <c r="HJ2" s="406"/>
      <c r="HK2" s="406"/>
      <c r="HL2" s="406"/>
      <c r="HM2" s="406"/>
      <c r="HN2" s="406"/>
      <c r="HO2" s="406"/>
      <c r="HP2" s="406"/>
      <c r="HQ2" s="406"/>
      <c r="HR2" s="406"/>
      <c r="HS2" s="406"/>
      <c r="HT2" s="406"/>
      <c r="HU2" s="406"/>
      <c r="HV2" s="406"/>
      <c r="HW2" s="406"/>
      <c r="HX2" s="406"/>
      <c r="HY2" s="406"/>
      <c r="HZ2" s="406"/>
      <c r="IA2" s="406"/>
      <c r="IB2" s="406"/>
      <c r="IC2" s="406"/>
      <c r="ID2" s="406"/>
      <c r="IE2" s="406"/>
      <c r="IF2" s="406"/>
      <c r="IG2" s="406"/>
      <c r="IH2" s="406"/>
      <c r="II2" s="406"/>
      <c r="IJ2" s="406"/>
      <c r="IK2" s="406"/>
      <c r="IL2" s="406"/>
      <c r="IM2" s="406"/>
      <c r="IN2" s="406"/>
      <c r="IO2" s="406"/>
      <c r="IP2" s="406"/>
      <c r="IQ2" s="406"/>
      <c r="IR2" s="406"/>
      <c r="IS2" s="406"/>
      <c r="IT2" s="406"/>
      <c r="IU2" s="406"/>
      <c r="IV2" s="406"/>
      <c r="IW2" s="406"/>
      <c r="IX2" s="406"/>
      <c r="IY2" s="406"/>
      <c r="IZ2" s="406"/>
      <c r="JA2" s="406"/>
      <c r="JB2" s="406"/>
      <c r="JC2" s="406"/>
      <c r="JD2" s="406"/>
      <c r="JE2" s="406"/>
      <c r="JF2" s="406"/>
      <c r="JG2" s="406"/>
      <c r="JH2" s="406"/>
      <c r="JI2" s="406"/>
      <c r="JJ2" s="406"/>
      <c r="JK2" s="406"/>
      <c r="JL2" s="406"/>
      <c r="JM2" s="406"/>
      <c r="JN2" s="406"/>
      <c r="JO2" s="406"/>
      <c r="JP2" s="406"/>
      <c r="JQ2" s="406"/>
      <c r="JR2" s="406"/>
      <c r="JS2" s="406"/>
      <c r="JT2" s="406"/>
      <c r="JU2" s="406"/>
      <c r="JV2" s="406"/>
      <c r="JW2" s="406"/>
      <c r="JX2" s="406"/>
      <c r="JY2" s="406"/>
      <c r="JZ2" s="406"/>
      <c r="KA2" s="406"/>
      <c r="KB2" s="406"/>
      <c r="KC2" s="406"/>
      <c r="KD2" s="406"/>
      <c r="KE2" s="406"/>
      <c r="KF2" s="406"/>
      <c r="KG2" s="406"/>
      <c r="KH2" s="406"/>
      <c r="KI2" s="406"/>
      <c r="KJ2" s="406"/>
      <c r="KK2" s="406"/>
      <c r="KL2" s="406"/>
      <c r="KM2" s="406"/>
      <c r="KN2" s="406"/>
      <c r="KO2" s="406"/>
      <c r="KP2" s="406"/>
      <c r="KQ2" s="406"/>
      <c r="KR2" s="406"/>
      <c r="KS2" s="406"/>
      <c r="KT2" s="406"/>
      <c r="KU2" s="406"/>
      <c r="KV2" s="406"/>
      <c r="KW2" s="406"/>
      <c r="KX2" s="406"/>
      <c r="KY2" s="406"/>
      <c r="KZ2" s="406"/>
      <c r="LA2" s="406"/>
      <c r="LB2" s="406"/>
      <c r="LC2" s="406"/>
      <c r="LD2" s="406"/>
      <c r="LE2" s="406"/>
      <c r="LF2" s="406"/>
      <c r="LG2" s="406"/>
      <c r="LH2" s="406"/>
      <c r="LI2" s="406"/>
      <c r="LJ2" s="406"/>
      <c r="LK2" s="406"/>
      <c r="LL2" s="406"/>
      <c r="LM2" s="406"/>
      <c r="LN2" s="406"/>
      <c r="LO2" s="406"/>
      <c r="LP2" s="406"/>
      <c r="LQ2" s="406"/>
      <c r="LR2" s="406"/>
      <c r="LS2" s="406"/>
      <c r="LT2" s="406"/>
      <c r="LU2" s="406"/>
      <c r="LV2" s="406"/>
      <c r="LW2" s="406"/>
      <c r="LX2" s="406"/>
      <c r="LY2" s="406"/>
      <c r="LZ2" s="406"/>
      <c r="MA2" s="406"/>
      <c r="MB2" s="406"/>
      <c r="MC2" s="406"/>
      <c r="MD2" s="406"/>
      <c r="ME2" s="406"/>
      <c r="MF2" s="406"/>
      <c r="MG2" s="406"/>
      <c r="MH2" s="406"/>
      <c r="MI2" s="406"/>
      <c r="MJ2" s="406"/>
      <c r="MK2" s="406"/>
      <c r="ML2" s="406"/>
      <c r="MM2" s="406"/>
      <c r="MN2" s="406"/>
      <c r="MO2" s="406"/>
      <c r="MP2" s="406"/>
      <c r="MQ2" s="406"/>
      <c r="MR2" s="406"/>
      <c r="MS2" s="406"/>
      <c r="MT2" s="406"/>
      <c r="MU2" s="406"/>
      <c r="MV2" s="406"/>
      <c r="MW2" s="406"/>
      <c r="MX2" s="406"/>
      <c r="MY2" s="406"/>
      <c r="MZ2" s="406"/>
      <c r="NA2" s="406"/>
      <c r="NB2" s="406"/>
      <c r="NC2" s="406"/>
      <c r="ND2" s="406"/>
      <c r="NE2" s="406"/>
      <c r="NF2" s="406"/>
      <c r="NG2" s="406"/>
      <c r="NH2" s="406"/>
      <c r="NI2" s="406"/>
      <c r="NJ2" s="406"/>
      <c r="NK2" s="406"/>
      <c r="NL2" s="406"/>
      <c r="NM2" s="406"/>
      <c r="NN2" s="406"/>
      <c r="NO2" s="406"/>
      <c r="NP2" s="406"/>
      <c r="NQ2" s="406"/>
      <c r="NR2" s="406"/>
      <c r="NS2" s="406"/>
      <c r="NT2" s="406"/>
    </row>
    <row r="3" spans="1:384" s="393" customFormat="1" ht="14.25" x14ac:dyDescent="0.2">
      <c r="A3" s="408" t="s">
        <v>304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  <c r="HY3" s="391"/>
      <c r="HZ3" s="391"/>
      <c r="IA3" s="391"/>
      <c r="IB3" s="391"/>
      <c r="IC3" s="391"/>
      <c r="ID3" s="391"/>
      <c r="IE3" s="391"/>
      <c r="IF3" s="391"/>
      <c r="IG3" s="391"/>
      <c r="IH3" s="391"/>
      <c r="II3" s="391"/>
      <c r="IJ3" s="391"/>
      <c r="IK3" s="391"/>
      <c r="IL3" s="391"/>
      <c r="IM3" s="391"/>
      <c r="IN3" s="391"/>
      <c r="IO3" s="391"/>
      <c r="IP3" s="391"/>
      <c r="IQ3" s="391"/>
      <c r="IR3" s="391"/>
      <c r="IS3" s="391"/>
      <c r="IT3" s="391"/>
      <c r="IU3" s="391"/>
      <c r="IV3" s="391"/>
      <c r="IW3" s="391"/>
      <c r="IX3" s="391"/>
      <c r="IY3" s="391"/>
      <c r="IZ3" s="391"/>
      <c r="JA3" s="391"/>
      <c r="JB3" s="391"/>
      <c r="JC3" s="391"/>
      <c r="JD3" s="391"/>
      <c r="JE3" s="391"/>
      <c r="JF3" s="391"/>
      <c r="JG3" s="391"/>
      <c r="JH3" s="391"/>
      <c r="JI3" s="391"/>
      <c r="JJ3" s="391"/>
      <c r="JK3" s="391"/>
      <c r="JL3" s="391"/>
      <c r="JM3" s="391"/>
      <c r="JN3" s="391"/>
      <c r="JO3" s="391"/>
      <c r="JP3" s="391"/>
      <c r="JQ3" s="391"/>
      <c r="JR3" s="391"/>
      <c r="JS3" s="391"/>
      <c r="JT3" s="391"/>
      <c r="JU3" s="391"/>
      <c r="JV3" s="391"/>
      <c r="JW3" s="391"/>
      <c r="JX3" s="391"/>
      <c r="JY3" s="391"/>
      <c r="JZ3" s="391"/>
      <c r="KA3" s="391"/>
      <c r="KB3" s="391"/>
      <c r="KC3" s="391"/>
      <c r="KD3" s="391"/>
      <c r="KE3" s="391"/>
      <c r="KF3" s="391"/>
      <c r="KG3" s="391"/>
      <c r="KH3" s="391"/>
      <c r="KI3" s="391"/>
      <c r="KJ3" s="391"/>
      <c r="KK3" s="391"/>
      <c r="KL3" s="391"/>
      <c r="KM3" s="391"/>
      <c r="KN3" s="391"/>
      <c r="KO3" s="391"/>
      <c r="KP3" s="391"/>
      <c r="KQ3" s="391"/>
      <c r="KR3" s="391"/>
      <c r="KS3" s="391"/>
      <c r="KT3" s="391"/>
      <c r="KU3" s="391"/>
      <c r="KV3" s="391"/>
      <c r="KW3" s="391"/>
      <c r="KX3" s="391"/>
      <c r="KY3" s="391"/>
      <c r="KZ3" s="391"/>
      <c r="LA3" s="391"/>
      <c r="LB3" s="391"/>
      <c r="LC3" s="391"/>
      <c r="LD3" s="391"/>
      <c r="LE3" s="391"/>
      <c r="LF3" s="391"/>
      <c r="LG3" s="391"/>
      <c r="LH3" s="391"/>
      <c r="LI3" s="391"/>
      <c r="LJ3" s="391"/>
      <c r="LK3" s="391"/>
      <c r="LL3" s="391"/>
      <c r="LM3" s="391"/>
      <c r="LN3" s="391"/>
      <c r="LO3" s="391"/>
      <c r="LP3" s="391"/>
      <c r="LQ3" s="391"/>
      <c r="LR3" s="391"/>
      <c r="LS3" s="391"/>
      <c r="LT3" s="391"/>
      <c r="LU3" s="391"/>
      <c r="LV3" s="391"/>
      <c r="LW3" s="391"/>
      <c r="LX3" s="391"/>
      <c r="LY3" s="391"/>
      <c r="LZ3" s="391"/>
      <c r="MA3" s="391"/>
      <c r="MB3" s="391"/>
      <c r="MC3" s="391"/>
      <c r="MD3" s="391"/>
      <c r="ME3" s="391"/>
      <c r="MF3" s="391"/>
      <c r="MG3" s="391"/>
      <c r="MH3" s="391"/>
      <c r="MI3" s="391"/>
      <c r="MJ3" s="391"/>
      <c r="MK3" s="391"/>
      <c r="ML3" s="391"/>
      <c r="MM3" s="391"/>
      <c r="MN3" s="391"/>
      <c r="MO3" s="391"/>
      <c r="MP3" s="391"/>
      <c r="MQ3" s="391"/>
      <c r="MR3" s="391"/>
      <c r="MS3" s="391"/>
      <c r="MT3" s="391"/>
      <c r="MU3" s="391"/>
      <c r="MV3" s="391"/>
      <c r="MW3" s="391"/>
      <c r="MX3" s="391"/>
      <c r="MY3" s="391"/>
      <c r="MZ3" s="391"/>
      <c r="NA3" s="391"/>
      <c r="NB3" s="391"/>
      <c r="NC3" s="391"/>
      <c r="ND3" s="391"/>
      <c r="NE3" s="391"/>
      <c r="NF3" s="391"/>
      <c r="NG3" s="391"/>
      <c r="NH3" s="391"/>
      <c r="NI3" s="391"/>
      <c r="NJ3" s="391"/>
      <c r="NK3" s="391"/>
      <c r="NL3" s="391"/>
      <c r="NM3" s="391"/>
      <c r="NN3" s="391"/>
      <c r="NO3" s="391"/>
      <c r="NP3" s="391"/>
      <c r="NQ3" s="391"/>
      <c r="NR3" s="391"/>
      <c r="NS3" s="391"/>
      <c r="NT3" s="391"/>
    </row>
    <row r="4" spans="1:384" ht="16.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224</v>
      </c>
      <c r="H4" s="399"/>
      <c r="I4" s="399"/>
      <c r="J4" s="399"/>
      <c r="K4" s="399"/>
      <c r="L4" s="9" t="s">
        <v>3</v>
      </c>
    </row>
    <row r="5" spans="1:384" s="101" customFormat="1" ht="15.75" customHeight="1" thickBot="1" x14ac:dyDescent="0.25">
      <c r="A5" s="192"/>
      <c r="B5" s="269">
        <v>2011</v>
      </c>
      <c r="C5" s="255">
        <v>2012</v>
      </c>
      <c r="D5" s="255">
        <v>2013</v>
      </c>
      <c r="E5" s="255">
        <v>2014</v>
      </c>
      <c r="F5" s="265">
        <v>2015</v>
      </c>
      <c r="G5" s="269">
        <v>2011</v>
      </c>
      <c r="H5" s="255">
        <v>2012</v>
      </c>
      <c r="I5" s="255">
        <v>2013</v>
      </c>
      <c r="J5" s="255">
        <v>2014</v>
      </c>
      <c r="K5" s="265">
        <v>2015</v>
      </c>
      <c r="L5" s="193" t="s">
        <v>4</v>
      </c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  <c r="IW5" s="100"/>
      <c r="IX5" s="100"/>
      <c r="IY5" s="100"/>
      <c r="IZ5" s="100"/>
      <c r="JA5" s="100"/>
      <c r="JB5" s="100"/>
      <c r="JC5" s="100"/>
      <c r="JD5" s="100"/>
      <c r="JE5" s="100"/>
      <c r="JF5" s="100"/>
      <c r="JG5" s="100"/>
      <c r="JH5" s="100"/>
      <c r="JI5" s="100"/>
      <c r="JJ5" s="100"/>
      <c r="JK5" s="100"/>
      <c r="JL5" s="100"/>
      <c r="JM5" s="100"/>
      <c r="JN5" s="100"/>
      <c r="JO5" s="100"/>
      <c r="JP5" s="100"/>
      <c r="JQ5" s="100"/>
      <c r="JR5" s="100"/>
      <c r="JS5" s="100"/>
      <c r="JT5" s="100"/>
      <c r="JU5" s="100"/>
      <c r="JV5" s="100"/>
      <c r="JW5" s="100"/>
      <c r="JX5" s="100"/>
      <c r="JY5" s="100"/>
      <c r="JZ5" s="100"/>
      <c r="KA5" s="100"/>
      <c r="KB5" s="100"/>
      <c r="KC5" s="100"/>
      <c r="KD5" s="100"/>
      <c r="KE5" s="100"/>
      <c r="KF5" s="100"/>
      <c r="KG5" s="100"/>
      <c r="KH5" s="100"/>
      <c r="KI5" s="100"/>
      <c r="KJ5" s="100"/>
      <c r="KK5" s="100"/>
      <c r="KL5" s="100"/>
      <c r="KM5" s="100"/>
      <c r="KN5" s="100"/>
      <c r="KO5" s="100"/>
      <c r="KP5" s="100"/>
      <c r="KQ5" s="100"/>
      <c r="KR5" s="100"/>
      <c r="KS5" s="100"/>
      <c r="KT5" s="100"/>
      <c r="KU5" s="100"/>
      <c r="KV5" s="100"/>
      <c r="KW5" s="100"/>
      <c r="KX5" s="100"/>
      <c r="KY5" s="100"/>
      <c r="KZ5" s="100"/>
      <c r="LA5" s="100"/>
      <c r="LB5" s="100"/>
      <c r="LC5" s="100"/>
      <c r="LD5" s="100"/>
      <c r="LE5" s="100"/>
      <c r="LF5" s="100"/>
      <c r="LG5" s="100"/>
      <c r="LH5" s="100"/>
      <c r="LI5" s="100"/>
      <c r="LJ5" s="100"/>
      <c r="LK5" s="100"/>
      <c r="LL5" s="100"/>
      <c r="LM5" s="100"/>
      <c r="LN5" s="100"/>
      <c r="LO5" s="100"/>
      <c r="LP5" s="100"/>
      <c r="LQ5" s="100"/>
      <c r="LR5" s="100"/>
      <c r="LS5" s="100"/>
      <c r="LT5" s="100"/>
      <c r="LU5" s="100"/>
      <c r="LV5" s="100"/>
      <c r="LW5" s="100"/>
      <c r="LX5" s="100"/>
      <c r="LY5" s="100"/>
      <c r="LZ5" s="100"/>
      <c r="MA5" s="100"/>
      <c r="MB5" s="100"/>
      <c r="MC5" s="100"/>
      <c r="MD5" s="100"/>
      <c r="ME5" s="100"/>
      <c r="MF5" s="100"/>
      <c r="MG5" s="100"/>
      <c r="MH5" s="100"/>
      <c r="MI5" s="100"/>
      <c r="MJ5" s="100"/>
      <c r="MK5" s="100"/>
      <c r="ML5" s="100"/>
      <c r="MM5" s="100"/>
      <c r="MN5" s="100"/>
      <c r="MO5" s="100"/>
      <c r="MP5" s="100"/>
      <c r="MQ5" s="100"/>
      <c r="MR5" s="100"/>
      <c r="MS5" s="100"/>
      <c r="MT5" s="100"/>
      <c r="MU5" s="100"/>
      <c r="MV5" s="100"/>
      <c r="MW5" s="100"/>
      <c r="MX5" s="100"/>
      <c r="MY5" s="100"/>
      <c r="MZ5" s="100"/>
      <c r="NA5" s="100"/>
      <c r="NB5" s="100"/>
      <c r="NC5" s="100"/>
      <c r="ND5" s="100"/>
      <c r="NE5" s="100"/>
      <c r="NF5" s="100"/>
      <c r="NG5" s="100"/>
      <c r="NH5" s="100"/>
      <c r="NI5" s="100"/>
      <c r="NJ5" s="100"/>
      <c r="NK5" s="100"/>
      <c r="NL5" s="100"/>
      <c r="NM5" s="100"/>
      <c r="NN5" s="100"/>
      <c r="NO5" s="100"/>
      <c r="NP5" s="100"/>
      <c r="NQ5" s="100"/>
      <c r="NR5" s="100"/>
      <c r="NS5" s="100"/>
      <c r="NT5" s="100"/>
    </row>
    <row r="6" spans="1:384" s="101" customFormat="1" ht="19.5" customHeight="1" thickBot="1" x14ac:dyDescent="0.25">
      <c r="A6" s="194" t="s">
        <v>5</v>
      </c>
      <c r="B6" s="15">
        <v>59268.957117999998</v>
      </c>
      <c r="C6" s="15">
        <v>71469.196371566053</v>
      </c>
      <c r="D6" s="15">
        <v>66397.102391999986</v>
      </c>
      <c r="E6" s="15">
        <v>71337.744437000001</v>
      </c>
      <c r="F6" s="130">
        <v>74361.327724431074</v>
      </c>
      <c r="G6" s="15">
        <v>30782.024126</v>
      </c>
      <c r="H6" s="15">
        <v>30777.702428476758</v>
      </c>
      <c r="I6" s="15">
        <v>28788.885719999998</v>
      </c>
      <c r="J6" s="15">
        <v>26812.195961999998</v>
      </c>
      <c r="K6" s="130">
        <v>21968.219829063451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</row>
    <row r="7" spans="1:384" ht="19.5" customHeight="1" x14ac:dyDescent="0.2">
      <c r="A7" s="17" t="s">
        <v>7</v>
      </c>
      <c r="B7" s="18">
        <v>25928.795064000002</v>
      </c>
      <c r="C7" s="18">
        <v>28328.087874013945</v>
      </c>
      <c r="D7" s="18">
        <v>27784.627343999997</v>
      </c>
      <c r="E7" s="18">
        <v>27919.149297</v>
      </c>
      <c r="F7" s="131">
        <v>28343.387429452672</v>
      </c>
      <c r="G7" s="19">
        <v>12272.836604</v>
      </c>
      <c r="H7" s="19">
        <v>11913.106208180337</v>
      </c>
      <c r="I7" s="19">
        <v>9824.1717599999993</v>
      </c>
      <c r="J7" s="18">
        <v>9200.2716280000004</v>
      </c>
      <c r="K7" s="131">
        <v>7372.4274430458972</v>
      </c>
      <c r="L7" s="37" t="s">
        <v>8</v>
      </c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/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  <c r="HW7" s="235"/>
      <c r="HX7" s="235"/>
      <c r="HY7" s="235"/>
      <c r="HZ7" s="235"/>
      <c r="IA7" s="235"/>
      <c r="IB7" s="235"/>
      <c r="IC7" s="235"/>
      <c r="ID7" s="235"/>
      <c r="IE7" s="235"/>
      <c r="IF7" s="235"/>
      <c r="IG7" s="235"/>
      <c r="IH7" s="235"/>
      <c r="II7" s="235"/>
      <c r="IJ7" s="235"/>
      <c r="IK7" s="235"/>
      <c r="IL7" s="235"/>
      <c r="IM7" s="235"/>
      <c r="IN7" s="235"/>
      <c r="IO7" s="235"/>
      <c r="IP7" s="235"/>
      <c r="IQ7" s="235"/>
      <c r="IR7" s="235"/>
      <c r="IS7" s="235"/>
      <c r="IT7" s="235"/>
      <c r="IU7" s="235"/>
      <c r="IV7" s="235"/>
      <c r="IW7" s="235"/>
      <c r="IX7" s="235"/>
      <c r="IY7" s="235"/>
      <c r="IZ7" s="235"/>
      <c r="JA7" s="235"/>
      <c r="JB7" s="235"/>
      <c r="JC7" s="235"/>
      <c r="JD7" s="235"/>
      <c r="JE7" s="235"/>
      <c r="JF7" s="235"/>
      <c r="JG7" s="235"/>
      <c r="JH7" s="235"/>
      <c r="JI7" s="235"/>
      <c r="JJ7" s="235"/>
      <c r="JK7" s="235"/>
      <c r="JL7" s="235"/>
      <c r="JM7" s="235"/>
      <c r="JN7" s="235"/>
      <c r="JO7" s="235"/>
      <c r="JP7" s="235"/>
      <c r="JQ7" s="235"/>
      <c r="JR7" s="235"/>
      <c r="JS7" s="235"/>
      <c r="JT7" s="235"/>
      <c r="JU7" s="235"/>
      <c r="JV7" s="235"/>
      <c r="JW7" s="235"/>
      <c r="JX7" s="235"/>
      <c r="JY7" s="235"/>
      <c r="JZ7" s="235"/>
      <c r="KA7" s="235"/>
      <c r="KB7" s="235"/>
      <c r="KC7" s="235"/>
      <c r="KD7" s="235"/>
      <c r="KE7" s="235"/>
      <c r="KF7" s="235"/>
      <c r="KG7" s="235"/>
      <c r="KH7" s="235"/>
      <c r="KI7" s="235"/>
      <c r="KJ7" s="235"/>
      <c r="KK7" s="235"/>
      <c r="KL7" s="235"/>
      <c r="KM7" s="235"/>
      <c r="KN7" s="235"/>
      <c r="KO7" s="235"/>
      <c r="KP7" s="235"/>
      <c r="KQ7" s="235"/>
      <c r="KR7" s="235"/>
      <c r="KS7" s="235"/>
      <c r="KT7" s="235"/>
      <c r="KU7" s="235"/>
      <c r="KV7" s="235"/>
      <c r="KW7" s="235"/>
      <c r="KX7" s="235"/>
      <c r="KY7" s="235"/>
      <c r="KZ7" s="235"/>
      <c r="LA7" s="235"/>
      <c r="LB7" s="235"/>
      <c r="LC7" s="235"/>
      <c r="LD7" s="235"/>
      <c r="LE7" s="235"/>
      <c r="LF7" s="235"/>
      <c r="LG7" s="235"/>
      <c r="LH7" s="235"/>
      <c r="LI7" s="235"/>
      <c r="LJ7" s="235"/>
      <c r="LK7" s="235"/>
      <c r="LL7" s="235"/>
      <c r="LM7" s="235"/>
      <c r="LN7" s="235"/>
      <c r="LO7" s="235"/>
      <c r="LP7" s="235"/>
      <c r="LQ7" s="235"/>
      <c r="LR7" s="235"/>
      <c r="LS7" s="235"/>
      <c r="LT7" s="235"/>
      <c r="LU7" s="235"/>
      <c r="LV7" s="235"/>
      <c r="LW7" s="235"/>
      <c r="LX7" s="235"/>
      <c r="LY7" s="235"/>
      <c r="LZ7" s="235"/>
      <c r="MA7" s="235"/>
      <c r="MB7" s="235"/>
      <c r="MC7" s="235"/>
      <c r="MD7" s="235"/>
      <c r="ME7" s="235"/>
      <c r="MF7" s="235"/>
      <c r="MG7" s="235"/>
      <c r="MH7" s="235"/>
      <c r="MI7" s="235"/>
      <c r="MJ7" s="235"/>
      <c r="MK7" s="235"/>
      <c r="ML7" s="235"/>
      <c r="MM7" s="235"/>
      <c r="MN7" s="235"/>
      <c r="MO7" s="235"/>
      <c r="MP7" s="235"/>
      <c r="MQ7" s="235"/>
      <c r="MR7" s="235"/>
      <c r="MS7" s="235"/>
      <c r="MT7" s="235"/>
      <c r="MU7" s="235"/>
      <c r="MV7" s="235"/>
      <c r="MW7" s="235"/>
      <c r="MX7" s="235"/>
      <c r="MY7" s="235"/>
      <c r="MZ7" s="235"/>
      <c r="NA7" s="235"/>
      <c r="NB7" s="235"/>
      <c r="NC7" s="235"/>
      <c r="ND7" s="235"/>
      <c r="NE7" s="235"/>
      <c r="NF7" s="235"/>
      <c r="NG7" s="235"/>
      <c r="NH7" s="235"/>
      <c r="NI7" s="235"/>
      <c r="NJ7" s="235"/>
      <c r="NK7" s="235"/>
      <c r="NL7" s="235"/>
      <c r="NM7" s="235"/>
      <c r="NN7" s="235"/>
      <c r="NO7" s="235"/>
      <c r="NP7" s="235"/>
      <c r="NQ7" s="235"/>
      <c r="NR7" s="235"/>
      <c r="NS7" s="235"/>
      <c r="NT7" s="235"/>
    </row>
    <row r="8" spans="1:384" ht="20.100000000000001" customHeight="1" x14ac:dyDescent="0.2">
      <c r="A8" s="86" t="s">
        <v>9</v>
      </c>
      <c r="B8" s="22">
        <v>33226.766072999999</v>
      </c>
      <c r="C8" s="22">
        <v>43138.377790188715</v>
      </c>
      <c r="D8" s="22">
        <v>38504.433911999993</v>
      </c>
      <c r="E8" s="22">
        <v>43403.975014999996</v>
      </c>
      <c r="F8" s="132">
        <v>46007.040569194512</v>
      </c>
      <c r="G8" s="22">
        <v>17372.473649</v>
      </c>
      <c r="H8" s="22">
        <v>17627.510058084154</v>
      </c>
      <c r="I8" s="22">
        <v>18026.416008</v>
      </c>
      <c r="J8" s="22">
        <v>16747.840658999998</v>
      </c>
      <c r="K8" s="132">
        <v>14043.977716762956</v>
      </c>
      <c r="L8" s="196" t="s">
        <v>10</v>
      </c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5"/>
      <c r="IC8" s="235"/>
      <c r="ID8" s="235"/>
      <c r="IE8" s="235"/>
      <c r="IF8" s="235"/>
      <c r="IG8" s="235"/>
      <c r="IH8" s="235"/>
      <c r="II8" s="235"/>
      <c r="IJ8" s="235"/>
      <c r="IK8" s="235"/>
      <c r="IL8" s="235"/>
      <c r="IM8" s="235"/>
      <c r="IN8" s="235"/>
      <c r="IO8" s="235"/>
      <c r="IP8" s="235"/>
      <c r="IQ8" s="235"/>
      <c r="IR8" s="235"/>
      <c r="IS8" s="235"/>
      <c r="IT8" s="235"/>
      <c r="IU8" s="235"/>
      <c r="IV8" s="235"/>
      <c r="IW8" s="235"/>
      <c r="IX8" s="235"/>
      <c r="IY8" s="235"/>
      <c r="IZ8" s="235"/>
      <c r="JA8" s="235"/>
      <c r="JB8" s="235"/>
      <c r="JC8" s="235"/>
      <c r="JD8" s="235"/>
      <c r="JE8" s="235"/>
      <c r="JF8" s="235"/>
      <c r="JG8" s="235"/>
      <c r="JH8" s="235"/>
      <c r="JI8" s="235"/>
      <c r="JJ8" s="235"/>
      <c r="JK8" s="235"/>
      <c r="JL8" s="235"/>
      <c r="JM8" s="235"/>
      <c r="JN8" s="235"/>
      <c r="JO8" s="235"/>
      <c r="JP8" s="235"/>
      <c r="JQ8" s="235"/>
      <c r="JR8" s="235"/>
      <c r="JS8" s="235"/>
      <c r="JT8" s="235"/>
      <c r="JU8" s="235"/>
      <c r="JV8" s="235"/>
      <c r="JW8" s="235"/>
      <c r="JX8" s="235"/>
      <c r="JY8" s="235"/>
      <c r="JZ8" s="235"/>
      <c r="KA8" s="235"/>
      <c r="KB8" s="235"/>
      <c r="KC8" s="235"/>
      <c r="KD8" s="235"/>
      <c r="KE8" s="235"/>
      <c r="KF8" s="235"/>
      <c r="KG8" s="235"/>
      <c r="KH8" s="235"/>
      <c r="KI8" s="235"/>
      <c r="KJ8" s="235"/>
      <c r="KK8" s="235"/>
      <c r="KL8" s="235"/>
      <c r="KM8" s="235"/>
      <c r="KN8" s="235"/>
      <c r="KO8" s="235"/>
      <c r="KP8" s="235"/>
      <c r="KQ8" s="235"/>
      <c r="KR8" s="235"/>
      <c r="KS8" s="235"/>
      <c r="KT8" s="235"/>
      <c r="KU8" s="235"/>
      <c r="KV8" s="235"/>
      <c r="KW8" s="235"/>
      <c r="KX8" s="235"/>
      <c r="KY8" s="235"/>
      <c r="KZ8" s="235"/>
      <c r="LA8" s="235"/>
      <c r="LB8" s="235"/>
      <c r="LC8" s="235"/>
      <c r="LD8" s="235"/>
      <c r="LE8" s="235"/>
      <c r="LF8" s="235"/>
      <c r="LG8" s="235"/>
      <c r="LH8" s="235"/>
      <c r="LI8" s="235"/>
      <c r="LJ8" s="235"/>
      <c r="LK8" s="235"/>
      <c r="LL8" s="235"/>
      <c r="LM8" s="235"/>
      <c r="LN8" s="235"/>
      <c r="LO8" s="235"/>
      <c r="LP8" s="235"/>
      <c r="LQ8" s="235"/>
      <c r="LR8" s="235"/>
      <c r="LS8" s="235"/>
      <c r="LT8" s="235"/>
      <c r="LU8" s="235"/>
      <c r="LV8" s="235"/>
      <c r="LW8" s="235"/>
      <c r="LX8" s="235"/>
      <c r="LY8" s="235"/>
      <c r="LZ8" s="235"/>
      <c r="MA8" s="235"/>
      <c r="MB8" s="235"/>
      <c r="MC8" s="235"/>
      <c r="MD8" s="235"/>
      <c r="ME8" s="235"/>
      <c r="MF8" s="235"/>
      <c r="MG8" s="235"/>
      <c r="MH8" s="235"/>
      <c r="MI8" s="235"/>
      <c r="MJ8" s="235"/>
      <c r="MK8" s="235"/>
      <c r="ML8" s="235"/>
      <c r="MM8" s="235"/>
      <c r="MN8" s="235"/>
      <c r="MO8" s="235"/>
      <c r="MP8" s="235"/>
      <c r="MQ8" s="235"/>
      <c r="MR8" s="235"/>
      <c r="MS8" s="235"/>
      <c r="MT8" s="235"/>
      <c r="MU8" s="235"/>
      <c r="MV8" s="235"/>
      <c r="MW8" s="235"/>
      <c r="MX8" s="235"/>
      <c r="MY8" s="235"/>
      <c r="MZ8" s="235"/>
      <c r="NA8" s="235"/>
      <c r="NB8" s="235"/>
      <c r="NC8" s="235"/>
      <c r="ND8" s="235"/>
      <c r="NE8" s="235"/>
      <c r="NF8" s="235"/>
      <c r="NG8" s="235"/>
      <c r="NH8" s="235"/>
      <c r="NI8" s="235"/>
      <c r="NJ8" s="235"/>
      <c r="NK8" s="235"/>
      <c r="NL8" s="235"/>
      <c r="NM8" s="235"/>
      <c r="NN8" s="235"/>
      <c r="NO8" s="235"/>
      <c r="NP8" s="235"/>
      <c r="NQ8" s="235"/>
      <c r="NR8" s="235"/>
      <c r="NS8" s="235"/>
      <c r="NT8" s="235"/>
    </row>
    <row r="9" spans="1:384" ht="23.25" customHeight="1" x14ac:dyDescent="0.2">
      <c r="A9" s="86" t="s">
        <v>296</v>
      </c>
      <c r="B9" s="22">
        <v>1709.2234570000001</v>
      </c>
      <c r="C9" s="22">
        <v>2933.2687563899999</v>
      </c>
      <c r="D9" s="22">
        <v>2028.6106559999998</v>
      </c>
      <c r="E9" s="22">
        <v>3044.0002380000001</v>
      </c>
      <c r="F9" s="132">
        <v>1756.5079925237544</v>
      </c>
      <c r="G9" s="22">
        <v>3029.981127</v>
      </c>
      <c r="H9" s="22">
        <v>3022.6473917999997</v>
      </c>
      <c r="I9" s="22">
        <v>3059.5152959999996</v>
      </c>
      <c r="J9" s="22">
        <v>3050.4960679999999</v>
      </c>
      <c r="K9" s="132">
        <v>1994.0825262387393</v>
      </c>
      <c r="L9" s="196" t="s">
        <v>268</v>
      </c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5"/>
      <c r="IL9" s="235"/>
      <c r="IM9" s="235"/>
      <c r="IN9" s="235"/>
      <c r="IO9" s="235"/>
      <c r="IP9" s="235"/>
      <c r="IQ9" s="235"/>
      <c r="IR9" s="235"/>
      <c r="IS9" s="235"/>
      <c r="IT9" s="235"/>
      <c r="IU9" s="235"/>
      <c r="IV9" s="235"/>
      <c r="IW9" s="235"/>
      <c r="IX9" s="235"/>
      <c r="IY9" s="235"/>
      <c r="IZ9" s="235"/>
      <c r="JA9" s="235"/>
      <c r="JB9" s="235"/>
      <c r="JC9" s="235"/>
      <c r="JD9" s="235"/>
      <c r="JE9" s="235"/>
      <c r="JF9" s="235"/>
      <c r="JG9" s="235"/>
      <c r="JH9" s="235"/>
      <c r="JI9" s="235"/>
      <c r="JJ9" s="235"/>
      <c r="JK9" s="235"/>
      <c r="JL9" s="235"/>
      <c r="JM9" s="235"/>
      <c r="JN9" s="235"/>
      <c r="JO9" s="235"/>
      <c r="JP9" s="235"/>
      <c r="JQ9" s="235"/>
      <c r="JR9" s="235"/>
      <c r="JS9" s="235"/>
      <c r="JT9" s="235"/>
      <c r="JU9" s="235"/>
      <c r="JV9" s="235"/>
      <c r="JW9" s="235"/>
      <c r="JX9" s="235"/>
      <c r="JY9" s="235"/>
      <c r="JZ9" s="235"/>
      <c r="KA9" s="235"/>
      <c r="KB9" s="235"/>
      <c r="KC9" s="235"/>
      <c r="KD9" s="235"/>
      <c r="KE9" s="235"/>
      <c r="KF9" s="235"/>
      <c r="KG9" s="235"/>
      <c r="KH9" s="235"/>
      <c r="KI9" s="235"/>
      <c r="KJ9" s="235"/>
      <c r="KK9" s="235"/>
      <c r="KL9" s="235"/>
      <c r="KM9" s="235"/>
      <c r="KN9" s="235"/>
      <c r="KO9" s="235"/>
      <c r="KP9" s="235"/>
      <c r="KQ9" s="235"/>
      <c r="KR9" s="235"/>
      <c r="KS9" s="235"/>
      <c r="KT9" s="235"/>
      <c r="KU9" s="235"/>
      <c r="KV9" s="235"/>
      <c r="KW9" s="235"/>
      <c r="KX9" s="235"/>
      <c r="KY9" s="235"/>
      <c r="KZ9" s="235"/>
      <c r="LA9" s="235"/>
      <c r="LB9" s="235"/>
      <c r="LC9" s="235"/>
      <c r="LD9" s="235"/>
      <c r="LE9" s="235"/>
      <c r="LF9" s="235"/>
      <c r="LG9" s="235"/>
      <c r="LH9" s="235"/>
      <c r="LI9" s="235"/>
      <c r="LJ9" s="235"/>
      <c r="LK9" s="235"/>
      <c r="LL9" s="235"/>
      <c r="LM9" s="235"/>
      <c r="LN9" s="235"/>
      <c r="LO9" s="235"/>
      <c r="LP9" s="235"/>
      <c r="LQ9" s="235"/>
      <c r="LR9" s="235"/>
      <c r="LS9" s="235"/>
      <c r="LT9" s="235"/>
      <c r="LU9" s="235"/>
      <c r="LV9" s="235"/>
      <c r="LW9" s="235"/>
      <c r="LX9" s="235"/>
      <c r="LY9" s="235"/>
      <c r="LZ9" s="235"/>
      <c r="MA9" s="235"/>
      <c r="MB9" s="235"/>
      <c r="MC9" s="235"/>
      <c r="MD9" s="235"/>
      <c r="ME9" s="235"/>
      <c r="MF9" s="235"/>
      <c r="MG9" s="235"/>
      <c r="MH9" s="235"/>
      <c r="MI9" s="235"/>
      <c r="MJ9" s="235"/>
      <c r="MK9" s="235"/>
      <c r="ML9" s="235"/>
      <c r="MM9" s="235"/>
      <c r="MN9" s="235"/>
      <c r="MO9" s="235"/>
      <c r="MP9" s="235"/>
      <c r="MQ9" s="235"/>
      <c r="MR9" s="235"/>
      <c r="MS9" s="235"/>
      <c r="MT9" s="235"/>
      <c r="MU9" s="235"/>
      <c r="MV9" s="235"/>
      <c r="MW9" s="235"/>
      <c r="MX9" s="235"/>
      <c r="MY9" s="235"/>
      <c r="MZ9" s="235"/>
      <c r="NA9" s="235"/>
      <c r="NB9" s="235"/>
      <c r="NC9" s="235"/>
      <c r="ND9" s="235"/>
      <c r="NE9" s="235"/>
      <c r="NF9" s="235"/>
      <c r="NG9" s="235"/>
      <c r="NH9" s="235"/>
      <c r="NI9" s="235"/>
      <c r="NJ9" s="235"/>
      <c r="NK9" s="235"/>
      <c r="NL9" s="235"/>
      <c r="NM9" s="235"/>
      <c r="NN9" s="235"/>
      <c r="NO9" s="235"/>
      <c r="NP9" s="235"/>
      <c r="NQ9" s="235"/>
      <c r="NR9" s="235"/>
      <c r="NS9" s="235"/>
      <c r="NT9" s="235"/>
    </row>
    <row r="10" spans="1:384" ht="20.100000000000001" customHeight="1" thickBot="1" x14ac:dyDescent="0.25">
      <c r="A10" s="197" t="s">
        <v>264</v>
      </c>
      <c r="B10" s="18">
        <v>113.39598100000001</v>
      </c>
      <c r="C10" s="18">
        <v>2.730707363390382</v>
      </c>
      <c r="D10" s="18">
        <v>108.04113599999999</v>
      </c>
      <c r="E10" s="18">
        <v>14.620125</v>
      </c>
      <c r="F10" s="131">
        <v>10.899725783894683</v>
      </c>
      <c r="G10" s="18">
        <v>1136.7138729999999</v>
      </c>
      <c r="H10" s="18">
        <v>1237.0861622122663</v>
      </c>
      <c r="I10" s="18">
        <v>938.2979519999999</v>
      </c>
      <c r="J10" s="18">
        <v>864.08367499999997</v>
      </c>
      <c r="K10" s="131">
        <v>551.81466925459699</v>
      </c>
      <c r="L10" s="198" t="s">
        <v>269</v>
      </c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  <c r="IL10" s="235"/>
      <c r="IM10" s="235"/>
      <c r="IN10" s="235"/>
      <c r="IO10" s="235"/>
      <c r="IP10" s="235"/>
      <c r="IQ10" s="235"/>
      <c r="IR10" s="235"/>
      <c r="IS10" s="235"/>
      <c r="IT10" s="235"/>
      <c r="IU10" s="235"/>
      <c r="IV10" s="235"/>
      <c r="IW10" s="235"/>
      <c r="IX10" s="235"/>
      <c r="IY10" s="235"/>
      <c r="IZ10" s="235"/>
      <c r="JA10" s="235"/>
      <c r="JB10" s="235"/>
      <c r="JC10" s="235"/>
      <c r="JD10" s="235"/>
      <c r="JE10" s="235"/>
      <c r="JF10" s="235"/>
      <c r="JG10" s="235"/>
      <c r="JH10" s="235"/>
      <c r="JI10" s="235"/>
      <c r="JJ10" s="235"/>
      <c r="JK10" s="235"/>
      <c r="JL10" s="235"/>
      <c r="JM10" s="235"/>
      <c r="JN10" s="235"/>
      <c r="JO10" s="235"/>
      <c r="JP10" s="235"/>
      <c r="JQ10" s="235"/>
      <c r="JR10" s="235"/>
      <c r="JS10" s="235"/>
      <c r="JT10" s="235"/>
      <c r="JU10" s="235"/>
      <c r="JV10" s="235"/>
      <c r="JW10" s="235"/>
      <c r="JX10" s="235"/>
      <c r="JY10" s="235"/>
      <c r="JZ10" s="235"/>
      <c r="KA10" s="235"/>
      <c r="KB10" s="235"/>
      <c r="KC10" s="235"/>
      <c r="KD10" s="235"/>
      <c r="KE10" s="235"/>
      <c r="KF10" s="235"/>
      <c r="KG10" s="235"/>
      <c r="KH10" s="235"/>
      <c r="KI10" s="235"/>
      <c r="KJ10" s="235"/>
      <c r="KK10" s="235"/>
      <c r="KL10" s="235"/>
      <c r="KM10" s="235"/>
      <c r="KN10" s="235"/>
      <c r="KO10" s="235"/>
      <c r="KP10" s="235"/>
      <c r="KQ10" s="235"/>
      <c r="KR10" s="235"/>
      <c r="KS10" s="235"/>
      <c r="KT10" s="235"/>
      <c r="KU10" s="235"/>
      <c r="KV10" s="235"/>
      <c r="KW10" s="235"/>
      <c r="KX10" s="235"/>
      <c r="KY10" s="235"/>
      <c r="KZ10" s="235"/>
      <c r="LA10" s="235"/>
      <c r="LB10" s="235"/>
      <c r="LC10" s="235"/>
      <c r="LD10" s="235"/>
      <c r="LE10" s="235"/>
      <c r="LF10" s="235"/>
      <c r="LG10" s="235"/>
      <c r="LH10" s="235"/>
      <c r="LI10" s="235"/>
      <c r="LJ10" s="235"/>
      <c r="LK10" s="235"/>
      <c r="LL10" s="235"/>
      <c r="LM10" s="235"/>
      <c r="LN10" s="235"/>
      <c r="LO10" s="235"/>
      <c r="LP10" s="235"/>
      <c r="LQ10" s="235"/>
      <c r="LR10" s="235"/>
      <c r="LS10" s="235"/>
      <c r="LT10" s="235"/>
      <c r="LU10" s="235"/>
      <c r="LV10" s="235"/>
      <c r="LW10" s="235"/>
      <c r="LX10" s="235"/>
      <c r="LY10" s="235"/>
      <c r="LZ10" s="235"/>
      <c r="MA10" s="235"/>
      <c r="MB10" s="235"/>
      <c r="MC10" s="235"/>
      <c r="MD10" s="235"/>
      <c r="ME10" s="235"/>
      <c r="MF10" s="235"/>
      <c r="MG10" s="235"/>
      <c r="MH10" s="235"/>
      <c r="MI10" s="235"/>
      <c r="MJ10" s="235"/>
      <c r="MK10" s="235"/>
      <c r="ML10" s="235"/>
      <c r="MM10" s="235"/>
      <c r="MN10" s="235"/>
      <c r="MO10" s="235"/>
      <c r="MP10" s="235"/>
      <c r="MQ10" s="235"/>
      <c r="MR10" s="235"/>
      <c r="MS10" s="235"/>
      <c r="MT10" s="235"/>
      <c r="MU10" s="235"/>
      <c r="MV10" s="235"/>
      <c r="MW10" s="235"/>
      <c r="MX10" s="235"/>
      <c r="MY10" s="235"/>
      <c r="MZ10" s="235"/>
      <c r="NA10" s="235"/>
      <c r="NB10" s="235"/>
      <c r="NC10" s="235"/>
      <c r="ND10" s="235"/>
      <c r="NE10" s="235"/>
      <c r="NF10" s="235"/>
      <c r="NG10" s="235"/>
      <c r="NH10" s="235"/>
      <c r="NI10" s="235"/>
      <c r="NJ10" s="235"/>
      <c r="NK10" s="235"/>
      <c r="NL10" s="235"/>
      <c r="NM10" s="235"/>
      <c r="NN10" s="235"/>
      <c r="NO10" s="235"/>
      <c r="NP10" s="235"/>
      <c r="NQ10" s="235"/>
      <c r="NR10" s="235"/>
      <c r="NS10" s="235"/>
      <c r="NT10" s="235"/>
    </row>
    <row r="11" spans="1:384" s="101" customFormat="1" ht="13.5" thickBot="1" x14ac:dyDescent="0.25">
      <c r="A11" s="192" t="s">
        <v>11</v>
      </c>
      <c r="B11" s="27">
        <v>22452.508120999999</v>
      </c>
      <c r="C11" s="27">
        <v>30031.959013277978</v>
      </c>
      <c r="D11" s="27">
        <v>27718.084487999997</v>
      </c>
      <c r="E11" s="27">
        <v>29671.621393999998</v>
      </c>
      <c r="F11" s="133">
        <v>31111.416726136718</v>
      </c>
      <c r="G11" s="27">
        <v>10408.424977000001</v>
      </c>
      <c r="H11" s="27">
        <v>8684.5035231227012</v>
      </c>
      <c r="I11" s="27">
        <v>8585.3388959999993</v>
      </c>
      <c r="J11" s="27">
        <v>8373.4929979999997</v>
      </c>
      <c r="K11" s="133">
        <v>6621.0388605261942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</row>
    <row r="12" spans="1:384" ht="18" customHeight="1" thickBot="1" x14ac:dyDescent="0.25">
      <c r="A12" s="200" t="s">
        <v>265</v>
      </c>
      <c r="B12" s="30">
        <v>16973.973773000002</v>
      </c>
      <c r="C12" s="30">
        <v>19999.974637384523</v>
      </c>
      <c r="D12" s="30">
        <v>19968.681119999997</v>
      </c>
      <c r="E12" s="30">
        <v>20022.194525999999</v>
      </c>
      <c r="F12" s="64">
        <v>20986.031159863491</v>
      </c>
      <c r="G12" s="31">
        <v>9192.3851919999997</v>
      </c>
      <c r="H12" s="31">
        <v>7660.9507176214611</v>
      </c>
      <c r="I12" s="31">
        <v>7296.4168799999998</v>
      </c>
      <c r="J12" s="31">
        <v>7022.7871740000001</v>
      </c>
      <c r="K12" s="134">
        <v>5372.6793544550155</v>
      </c>
      <c r="L12" s="201" t="s">
        <v>270</v>
      </c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5"/>
      <c r="GX12" s="235"/>
      <c r="GY12" s="235"/>
      <c r="GZ12" s="235"/>
      <c r="HA12" s="235"/>
      <c r="HB12" s="235"/>
      <c r="HC12" s="235"/>
      <c r="HD12" s="235"/>
      <c r="HE12" s="235"/>
      <c r="HF12" s="235"/>
      <c r="HG12" s="235"/>
      <c r="HH12" s="235"/>
      <c r="HI12" s="235"/>
      <c r="HJ12" s="235"/>
      <c r="HK12" s="235"/>
      <c r="HL12" s="235"/>
      <c r="HM12" s="235"/>
      <c r="HN12" s="235"/>
      <c r="HO12" s="235"/>
      <c r="HP12" s="235"/>
      <c r="HQ12" s="235"/>
      <c r="HR12" s="235"/>
      <c r="HS12" s="235"/>
      <c r="HT12" s="235"/>
      <c r="HU12" s="235"/>
      <c r="HV12" s="235"/>
      <c r="HW12" s="235"/>
      <c r="HX12" s="235"/>
      <c r="HY12" s="235"/>
      <c r="HZ12" s="235"/>
      <c r="IA12" s="235"/>
      <c r="IB12" s="235"/>
      <c r="IC12" s="235"/>
      <c r="ID12" s="235"/>
      <c r="IE12" s="235"/>
      <c r="IF12" s="235"/>
      <c r="IG12" s="235"/>
      <c r="IH12" s="235"/>
      <c r="II12" s="235"/>
      <c r="IJ12" s="235"/>
      <c r="IK12" s="235"/>
      <c r="IL12" s="235"/>
      <c r="IM12" s="235"/>
      <c r="IN12" s="235"/>
      <c r="IO12" s="235"/>
      <c r="IP12" s="235"/>
      <c r="IQ12" s="235"/>
      <c r="IR12" s="235"/>
      <c r="IS12" s="235"/>
      <c r="IT12" s="235"/>
      <c r="IU12" s="235"/>
      <c r="IV12" s="235"/>
      <c r="IW12" s="235"/>
      <c r="IX12" s="235"/>
      <c r="IY12" s="235"/>
      <c r="IZ12" s="235"/>
      <c r="JA12" s="235"/>
      <c r="JB12" s="235"/>
      <c r="JC12" s="235"/>
      <c r="JD12" s="235"/>
      <c r="JE12" s="235"/>
      <c r="JF12" s="235"/>
      <c r="JG12" s="235"/>
      <c r="JH12" s="235"/>
      <c r="JI12" s="235"/>
      <c r="JJ12" s="235"/>
      <c r="JK12" s="235"/>
      <c r="JL12" s="235"/>
      <c r="JM12" s="235"/>
      <c r="JN12" s="235"/>
      <c r="JO12" s="235"/>
      <c r="JP12" s="235"/>
      <c r="JQ12" s="235"/>
      <c r="JR12" s="235"/>
      <c r="JS12" s="235"/>
      <c r="JT12" s="235"/>
      <c r="JU12" s="235"/>
      <c r="JV12" s="235"/>
      <c r="JW12" s="235"/>
      <c r="JX12" s="235"/>
      <c r="JY12" s="235"/>
      <c r="JZ12" s="235"/>
      <c r="KA12" s="235"/>
      <c r="KB12" s="235"/>
      <c r="KC12" s="235"/>
      <c r="KD12" s="235"/>
      <c r="KE12" s="235"/>
      <c r="KF12" s="235"/>
      <c r="KG12" s="235"/>
      <c r="KH12" s="235"/>
      <c r="KI12" s="235"/>
      <c r="KJ12" s="235"/>
      <c r="KK12" s="235"/>
      <c r="KL12" s="235"/>
      <c r="KM12" s="235"/>
      <c r="KN12" s="235"/>
      <c r="KO12" s="235"/>
      <c r="KP12" s="235"/>
      <c r="KQ12" s="235"/>
      <c r="KR12" s="235"/>
      <c r="KS12" s="235"/>
      <c r="KT12" s="235"/>
      <c r="KU12" s="235"/>
      <c r="KV12" s="235"/>
      <c r="KW12" s="235"/>
      <c r="KX12" s="235"/>
      <c r="KY12" s="235"/>
      <c r="KZ12" s="235"/>
      <c r="LA12" s="235"/>
      <c r="LB12" s="235"/>
      <c r="LC12" s="235"/>
      <c r="LD12" s="235"/>
      <c r="LE12" s="235"/>
      <c r="LF12" s="235"/>
      <c r="LG12" s="235"/>
      <c r="LH12" s="235"/>
      <c r="LI12" s="235"/>
      <c r="LJ12" s="235"/>
      <c r="LK12" s="235"/>
      <c r="LL12" s="235"/>
      <c r="LM12" s="235"/>
      <c r="LN12" s="235"/>
      <c r="LO12" s="235"/>
      <c r="LP12" s="235"/>
      <c r="LQ12" s="235"/>
      <c r="LR12" s="235"/>
      <c r="LS12" s="235"/>
      <c r="LT12" s="235"/>
      <c r="LU12" s="235"/>
      <c r="LV12" s="235"/>
      <c r="LW12" s="235"/>
      <c r="LX12" s="235"/>
      <c r="LY12" s="235"/>
      <c r="LZ12" s="235"/>
      <c r="MA12" s="235"/>
      <c r="MB12" s="235"/>
      <c r="MC12" s="235"/>
      <c r="MD12" s="235"/>
      <c r="ME12" s="235"/>
      <c r="MF12" s="235"/>
      <c r="MG12" s="235"/>
      <c r="MH12" s="235"/>
      <c r="MI12" s="235"/>
      <c r="MJ12" s="235"/>
      <c r="MK12" s="235"/>
      <c r="ML12" s="235"/>
      <c r="MM12" s="235"/>
      <c r="MN12" s="235"/>
      <c r="MO12" s="235"/>
      <c r="MP12" s="235"/>
      <c r="MQ12" s="235"/>
      <c r="MR12" s="235"/>
      <c r="MS12" s="235"/>
      <c r="MT12" s="235"/>
      <c r="MU12" s="235"/>
      <c r="MV12" s="235"/>
      <c r="MW12" s="235"/>
      <c r="MX12" s="235"/>
      <c r="MY12" s="235"/>
      <c r="MZ12" s="235"/>
      <c r="NA12" s="235"/>
      <c r="NB12" s="235"/>
      <c r="NC12" s="235"/>
      <c r="ND12" s="235"/>
      <c r="NE12" s="235"/>
      <c r="NF12" s="235"/>
      <c r="NG12" s="235"/>
      <c r="NH12" s="235"/>
      <c r="NI12" s="235"/>
      <c r="NJ12" s="235"/>
      <c r="NK12" s="235"/>
      <c r="NL12" s="235"/>
      <c r="NM12" s="235"/>
      <c r="NN12" s="235"/>
      <c r="NO12" s="235"/>
      <c r="NP12" s="235"/>
      <c r="NQ12" s="235"/>
      <c r="NR12" s="235"/>
      <c r="NS12" s="235"/>
      <c r="NT12" s="235"/>
    </row>
    <row r="13" spans="1:384" ht="15.75" customHeight="1" x14ac:dyDescent="0.2">
      <c r="A13" s="33" t="s">
        <v>13</v>
      </c>
      <c r="B13" s="22">
        <v>17411.102296000001</v>
      </c>
      <c r="C13" s="22">
        <v>20873.954079247891</v>
      </c>
      <c r="D13" s="22">
        <v>21159.608951999999</v>
      </c>
      <c r="E13" s="19">
        <v>22357.734402999999</v>
      </c>
      <c r="F13" s="150">
        <v>23976.654691735552</v>
      </c>
      <c r="G13" s="34">
        <v>9624.6586299999999</v>
      </c>
      <c r="H13" s="34">
        <v>7985.3900765152848</v>
      </c>
      <c r="I13" s="34">
        <v>8092.8926399999991</v>
      </c>
      <c r="J13" s="34">
        <v>7882.8926359999996</v>
      </c>
      <c r="K13" s="135">
        <v>5974.7109044687386</v>
      </c>
      <c r="L13" s="35" t="s">
        <v>14</v>
      </c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  <c r="IO13" s="235"/>
      <c r="IP13" s="235"/>
      <c r="IQ13" s="235"/>
      <c r="IR13" s="235"/>
      <c r="IS13" s="235"/>
      <c r="IT13" s="235"/>
      <c r="IU13" s="235"/>
      <c r="IV13" s="235"/>
      <c r="IW13" s="235"/>
      <c r="IX13" s="235"/>
      <c r="IY13" s="235"/>
      <c r="IZ13" s="235"/>
      <c r="JA13" s="235"/>
      <c r="JB13" s="235"/>
      <c r="JC13" s="235"/>
      <c r="JD13" s="235"/>
      <c r="JE13" s="235"/>
      <c r="JF13" s="235"/>
      <c r="JG13" s="235"/>
      <c r="JH13" s="235"/>
      <c r="JI13" s="235"/>
      <c r="JJ13" s="235"/>
      <c r="JK13" s="235"/>
      <c r="JL13" s="235"/>
      <c r="JM13" s="235"/>
      <c r="JN13" s="235"/>
      <c r="JO13" s="235"/>
      <c r="JP13" s="235"/>
      <c r="JQ13" s="235"/>
      <c r="JR13" s="235"/>
      <c r="JS13" s="235"/>
      <c r="JT13" s="235"/>
      <c r="JU13" s="235"/>
      <c r="JV13" s="235"/>
      <c r="JW13" s="235"/>
      <c r="JX13" s="235"/>
      <c r="JY13" s="235"/>
      <c r="JZ13" s="235"/>
      <c r="KA13" s="235"/>
      <c r="KB13" s="235"/>
      <c r="KC13" s="235"/>
      <c r="KD13" s="235"/>
      <c r="KE13" s="235"/>
      <c r="KF13" s="235"/>
      <c r="KG13" s="235"/>
      <c r="KH13" s="235"/>
      <c r="KI13" s="235"/>
      <c r="KJ13" s="235"/>
      <c r="KK13" s="235"/>
      <c r="KL13" s="235"/>
      <c r="KM13" s="235"/>
      <c r="KN13" s="235"/>
      <c r="KO13" s="235"/>
      <c r="KP13" s="235"/>
      <c r="KQ13" s="235"/>
      <c r="KR13" s="235"/>
      <c r="KS13" s="235"/>
      <c r="KT13" s="235"/>
      <c r="KU13" s="235"/>
      <c r="KV13" s="235"/>
      <c r="KW13" s="235"/>
      <c r="KX13" s="235"/>
      <c r="KY13" s="235"/>
      <c r="KZ13" s="235"/>
      <c r="LA13" s="235"/>
      <c r="LB13" s="235"/>
      <c r="LC13" s="235"/>
      <c r="LD13" s="235"/>
      <c r="LE13" s="235"/>
      <c r="LF13" s="235"/>
      <c r="LG13" s="235"/>
      <c r="LH13" s="235"/>
      <c r="LI13" s="235"/>
      <c r="LJ13" s="235"/>
      <c r="LK13" s="235"/>
      <c r="LL13" s="235"/>
      <c r="LM13" s="235"/>
      <c r="LN13" s="235"/>
      <c r="LO13" s="235"/>
      <c r="LP13" s="235"/>
      <c r="LQ13" s="235"/>
      <c r="LR13" s="235"/>
      <c r="LS13" s="235"/>
      <c r="LT13" s="235"/>
      <c r="LU13" s="235"/>
      <c r="LV13" s="235"/>
      <c r="LW13" s="235"/>
      <c r="LX13" s="235"/>
      <c r="LY13" s="235"/>
      <c r="LZ13" s="235"/>
      <c r="MA13" s="235"/>
      <c r="MB13" s="235"/>
      <c r="MC13" s="235"/>
      <c r="MD13" s="235"/>
      <c r="ME13" s="235"/>
      <c r="MF13" s="235"/>
      <c r="MG13" s="235"/>
      <c r="MH13" s="235"/>
      <c r="MI13" s="235"/>
      <c r="MJ13" s="235"/>
      <c r="MK13" s="235"/>
      <c r="ML13" s="235"/>
      <c r="MM13" s="235"/>
      <c r="MN13" s="235"/>
      <c r="MO13" s="235"/>
      <c r="MP13" s="235"/>
      <c r="MQ13" s="235"/>
      <c r="MR13" s="235"/>
      <c r="MS13" s="235"/>
      <c r="MT13" s="235"/>
      <c r="MU13" s="235"/>
      <c r="MV13" s="235"/>
      <c r="MW13" s="235"/>
      <c r="MX13" s="235"/>
      <c r="MY13" s="235"/>
      <c r="MZ13" s="235"/>
      <c r="NA13" s="235"/>
      <c r="NB13" s="235"/>
      <c r="NC13" s="235"/>
      <c r="ND13" s="235"/>
      <c r="NE13" s="235"/>
      <c r="NF13" s="235"/>
      <c r="NG13" s="235"/>
      <c r="NH13" s="235"/>
      <c r="NI13" s="235"/>
      <c r="NJ13" s="235"/>
      <c r="NK13" s="235"/>
      <c r="NL13" s="235"/>
      <c r="NM13" s="235"/>
      <c r="NN13" s="235"/>
      <c r="NO13" s="235"/>
      <c r="NP13" s="235"/>
      <c r="NQ13" s="235"/>
      <c r="NR13" s="235"/>
      <c r="NS13" s="235"/>
      <c r="NT13" s="235"/>
    </row>
    <row r="14" spans="1:384" ht="15.75" customHeight="1" x14ac:dyDescent="0.2">
      <c r="A14" s="202" t="s">
        <v>15</v>
      </c>
      <c r="B14" s="18">
        <v>16061.767271000001</v>
      </c>
      <c r="C14" s="18">
        <v>19098.86624282226</v>
      </c>
      <c r="D14" s="18">
        <v>18550.750415999999</v>
      </c>
      <c r="E14" s="18">
        <v>18887.285644</v>
      </c>
      <c r="F14" s="131">
        <v>20010.298406331229</v>
      </c>
      <c r="G14" s="18">
        <v>8905.9171000000006</v>
      </c>
      <c r="H14" s="18">
        <v>7302.7429792926532</v>
      </c>
      <c r="I14" s="18">
        <v>7174.1061599999994</v>
      </c>
      <c r="J14" s="18">
        <v>6969.4071289999993</v>
      </c>
      <c r="K14" s="131">
        <v>5135.2509239435731</v>
      </c>
      <c r="L14" s="37" t="s">
        <v>16</v>
      </c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  <c r="HJ14" s="235"/>
      <c r="HK14" s="235"/>
      <c r="HL14" s="235"/>
      <c r="HM14" s="235"/>
      <c r="HN14" s="235"/>
      <c r="HO14" s="235"/>
      <c r="HP14" s="235"/>
      <c r="HQ14" s="235"/>
      <c r="HR14" s="235"/>
      <c r="HS14" s="235"/>
      <c r="HT14" s="235"/>
      <c r="HU14" s="235"/>
      <c r="HV14" s="235"/>
      <c r="HW14" s="235"/>
      <c r="HX14" s="235"/>
      <c r="HY14" s="235"/>
      <c r="HZ14" s="235"/>
      <c r="IA14" s="235"/>
      <c r="IB14" s="235"/>
      <c r="IC14" s="235"/>
      <c r="ID14" s="235"/>
      <c r="IE14" s="235"/>
      <c r="IF14" s="235"/>
      <c r="IG14" s="235"/>
      <c r="IH14" s="235"/>
      <c r="II14" s="235"/>
      <c r="IJ14" s="235"/>
      <c r="IK14" s="235"/>
      <c r="IL14" s="235"/>
      <c r="IM14" s="235"/>
      <c r="IN14" s="235"/>
      <c r="IO14" s="235"/>
      <c r="IP14" s="235"/>
      <c r="IQ14" s="235"/>
      <c r="IR14" s="235"/>
      <c r="IS14" s="235"/>
      <c r="IT14" s="235"/>
      <c r="IU14" s="235"/>
      <c r="IV14" s="235"/>
      <c r="IW14" s="235"/>
      <c r="IX14" s="235"/>
      <c r="IY14" s="235"/>
      <c r="IZ14" s="235"/>
      <c r="JA14" s="235"/>
      <c r="JB14" s="235"/>
      <c r="JC14" s="235"/>
      <c r="JD14" s="235"/>
      <c r="JE14" s="235"/>
      <c r="JF14" s="235"/>
      <c r="JG14" s="235"/>
      <c r="JH14" s="235"/>
      <c r="JI14" s="235"/>
      <c r="JJ14" s="235"/>
      <c r="JK14" s="235"/>
      <c r="JL14" s="235"/>
      <c r="JM14" s="235"/>
      <c r="JN14" s="235"/>
      <c r="JO14" s="235"/>
      <c r="JP14" s="235"/>
      <c r="JQ14" s="235"/>
      <c r="JR14" s="235"/>
      <c r="JS14" s="235"/>
      <c r="JT14" s="235"/>
      <c r="JU14" s="235"/>
      <c r="JV14" s="235"/>
      <c r="JW14" s="235"/>
      <c r="JX14" s="235"/>
      <c r="JY14" s="235"/>
      <c r="JZ14" s="235"/>
      <c r="KA14" s="235"/>
      <c r="KB14" s="235"/>
      <c r="KC14" s="235"/>
      <c r="KD14" s="235"/>
      <c r="KE14" s="235"/>
      <c r="KF14" s="235"/>
      <c r="KG14" s="235"/>
      <c r="KH14" s="235"/>
      <c r="KI14" s="235"/>
      <c r="KJ14" s="235"/>
      <c r="KK14" s="235"/>
      <c r="KL14" s="235"/>
      <c r="KM14" s="235"/>
      <c r="KN14" s="235"/>
      <c r="KO14" s="235"/>
      <c r="KP14" s="235"/>
      <c r="KQ14" s="235"/>
      <c r="KR14" s="235"/>
      <c r="KS14" s="235"/>
      <c r="KT14" s="235"/>
      <c r="KU14" s="235"/>
      <c r="KV14" s="235"/>
      <c r="KW14" s="235"/>
      <c r="KX14" s="235"/>
      <c r="KY14" s="235"/>
      <c r="KZ14" s="235"/>
      <c r="LA14" s="235"/>
      <c r="LB14" s="235"/>
      <c r="LC14" s="235"/>
      <c r="LD14" s="235"/>
      <c r="LE14" s="235"/>
      <c r="LF14" s="235"/>
      <c r="LG14" s="235"/>
      <c r="LH14" s="235"/>
      <c r="LI14" s="235"/>
      <c r="LJ14" s="235"/>
      <c r="LK14" s="235"/>
      <c r="LL14" s="235"/>
      <c r="LM14" s="235"/>
      <c r="LN14" s="235"/>
      <c r="LO14" s="235"/>
      <c r="LP14" s="235"/>
      <c r="LQ14" s="235"/>
      <c r="LR14" s="235"/>
      <c r="LS14" s="235"/>
      <c r="LT14" s="235"/>
      <c r="LU14" s="235"/>
      <c r="LV14" s="235"/>
      <c r="LW14" s="235"/>
      <c r="LX14" s="235"/>
      <c r="LY14" s="235"/>
      <c r="LZ14" s="235"/>
      <c r="MA14" s="235"/>
      <c r="MB14" s="235"/>
      <c r="MC14" s="235"/>
      <c r="MD14" s="235"/>
      <c r="ME14" s="235"/>
      <c r="MF14" s="235"/>
      <c r="MG14" s="235"/>
      <c r="MH14" s="235"/>
      <c r="MI14" s="235"/>
      <c r="MJ14" s="235"/>
      <c r="MK14" s="235"/>
      <c r="ML14" s="235"/>
      <c r="MM14" s="235"/>
      <c r="MN14" s="235"/>
      <c r="MO14" s="235"/>
      <c r="MP14" s="235"/>
      <c r="MQ14" s="235"/>
      <c r="MR14" s="235"/>
      <c r="MS14" s="235"/>
      <c r="MT14" s="235"/>
      <c r="MU14" s="235"/>
      <c r="MV14" s="235"/>
      <c r="MW14" s="235"/>
      <c r="MX14" s="235"/>
      <c r="MY14" s="235"/>
      <c r="MZ14" s="235"/>
      <c r="NA14" s="235"/>
      <c r="NB14" s="235"/>
      <c r="NC14" s="235"/>
      <c r="ND14" s="235"/>
      <c r="NE14" s="235"/>
      <c r="NF14" s="235"/>
      <c r="NG14" s="235"/>
      <c r="NH14" s="235"/>
      <c r="NI14" s="235"/>
      <c r="NJ14" s="235"/>
      <c r="NK14" s="235"/>
      <c r="NL14" s="235"/>
      <c r="NM14" s="235"/>
      <c r="NN14" s="235"/>
      <c r="NO14" s="235"/>
      <c r="NP14" s="235"/>
      <c r="NQ14" s="235"/>
      <c r="NR14" s="235"/>
      <c r="NS14" s="235"/>
      <c r="NT14" s="235"/>
    </row>
    <row r="15" spans="1:384" x14ac:dyDescent="0.2">
      <c r="A15" s="41" t="s">
        <v>17</v>
      </c>
      <c r="B15" s="39">
        <v>203.37242800000001</v>
      </c>
      <c r="C15" s="39">
        <v>204.87361556415448</v>
      </c>
      <c r="D15" s="39">
        <v>236.32178399999998</v>
      </c>
      <c r="E15" s="39">
        <v>268.15289000000001</v>
      </c>
      <c r="F15" s="136">
        <v>210.48222954162196</v>
      </c>
      <c r="G15" s="39">
        <v>21.501501000000001</v>
      </c>
      <c r="H15" s="7">
        <v>15.474883000677849</v>
      </c>
      <c r="I15" s="39">
        <v>13.104719999999999</v>
      </c>
      <c r="J15" s="39">
        <v>17.990159999999999</v>
      </c>
      <c r="K15" s="136">
        <v>14.848211060136677</v>
      </c>
      <c r="L15" s="42" t="s">
        <v>18</v>
      </c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  <c r="HJ15" s="235"/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35"/>
      <c r="ID15" s="235"/>
      <c r="IE15" s="235"/>
      <c r="IF15" s="235"/>
      <c r="IG15" s="235"/>
      <c r="IH15" s="235"/>
      <c r="II15" s="235"/>
      <c r="IJ15" s="235"/>
      <c r="IK15" s="235"/>
      <c r="IL15" s="235"/>
      <c r="IM15" s="235"/>
      <c r="IN15" s="235"/>
      <c r="IO15" s="235"/>
      <c r="IP15" s="235"/>
      <c r="IQ15" s="235"/>
      <c r="IR15" s="235"/>
      <c r="IS15" s="235"/>
      <c r="IT15" s="235"/>
      <c r="IU15" s="235"/>
      <c r="IV15" s="235"/>
      <c r="IW15" s="235"/>
      <c r="IX15" s="235"/>
      <c r="IY15" s="235"/>
      <c r="IZ15" s="235"/>
      <c r="JA15" s="235"/>
      <c r="JB15" s="235"/>
      <c r="JC15" s="235"/>
      <c r="JD15" s="235"/>
      <c r="JE15" s="235"/>
      <c r="JF15" s="235"/>
      <c r="JG15" s="235"/>
      <c r="JH15" s="235"/>
      <c r="JI15" s="235"/>
      <c r="JJ15" s="235"/>
      <c r="JK15" s="235"/>
      <c r="JL15" s="235"/>
      <c r="JM15" s="235"/>
      <c r="JN15" s="235"/>
      <c r="JO15" s="235"/>
      <c r="JP15" s="235"/>
      <c r="JQ15" s="235"/>
      <c r="JR15" s="235"/>
      <c r="JS15" s="235"/>
      <c r="JT15" s="235"/>
      <c r="JU15" s="235"/>
      <c r="JV15" s="235"/>
      <c r="JW15" s="235"/>
      <c r="JX15" s="235"/>
      <c r="JY15" s="235"/>
      <c r="JZ15" s="235"/>
      <c r="KA15" s="235"/>
      <c r="KB15" s="235"/>
      <c r="KC15" s="235"/>
      <c r="KD15" s="235"/>
      <c r="KE15" s="235"/>
      <c r="KF15" s="235"/>
      <c r="KG15" s="235"/>
      <c r="KH15" s="235"/>
      <c r="KI15" s="235"/>
      <c r="KJ15" s="235"/>
      <c r="KK15" s="235"/>
      <c r="KL15" s="235"/>
      <c r="KM15" s="235"/>
      <c r="KN15" s="235"/>
      <c r="KO15" s="235"/>
      <c r="KP15" s="235"/>
      <c r="KQ15" s="235"/>
      <c r="KR15" s="235"/>
      <c r="KS15" s="235"/>
      <c r="KT15" s="235"/>
      <c r="KU15" s="235"/>
      <c r="KV15" s="235"/>
      <c r="KW15" s="235"/>
      <c r="KX15" s="235"/>
      <c r="KY15" s="235"/>
      <c r="KZ15" s="235"/>
      <c r="LA15" s="235"/>
      <c r="LB15" s="235"/>
      <c r="LC15" s="235"/>
      <c r="LD15" s="235"/>
      <c r="LE15" s="235"/>
      <c r="LF15" s="235"/>
      <c r="LG15" s="235"/>
      <c r="LH15" s="235"/>
      <c r="LI15" s="235"/>
      <c r="LJ15" s="235"/>
      <c r="LK15" s="235"/>
      <c r="LL15" s="235"/>
      <c r="LM15" s="235"/>
      <c r="LN15" s="235"/>
      <c r="LO15" s="235"/>
      <c r="LP15" s="235"/>
      <c r="LQ15" s="235"/>
      <c r="LR15" s="235"/>
      <c r="LS15" s="235"/>
      <c r="LT15" s="235"/>
      <c r="LU15" s="235"/>
      <c r="LV15" s="235"/>
      <c r="LW15" s="235"/>
      <c r="LX15" s="235"/>
      <c r="LY15" s="235"/>
      <c r="LZ15" s="235"/>
      <c r="MA15" s="235"/>
      <c r="MB15" s="235"/>
      <c r="MC15" s="235"/>
      <c r="MD15" s="235"/>
      <c r="ME15" s="235"/>
      <c r="MF15" s="235"/>
      <c r="MG15" s="235"/>
      <c r="MH15" s="235"/>
      <c r="MI15" s="235"/>
      <c r="MJ15" s="235"/>
      <c r="MK15" s="235"/>
      <c r="ML15" s="235"/>
      <c r="MM15" s="235"/>
      <c r="MN15" s="235"/>
      <c r="MO15" s="235"/>
      <c r="MP15" s="235"/>
      <c r="MQ15" s="235"/>
      <c r="MR15" s="235"/>
      <c r="MS15" s="235"/>
      <c r="MT15" s="235"/>
      <c r="MU15" s="235"/>
      <c r="MV15" s="235"/>
      <c r="MW15" s="235"/>
      <c r="MX15" s="235"/>
      <c r="MY15" s="235"/>
      <c r="MZ15" s="235"/>
      <c r="NA15" s="235"/>
      <c r="NB15" s="235"/>
      <c r="NC15" s="235"/>
      <c r="ND15" s="235"/>
      <c r="NE15" s="235"/>
      <c r="NF15" s="235"/>
      <c r="NG15" s="235"/>
      <c r="NH15" s="235"/>
      <c r="NI15" s="235"/>
      <c r="NJ15" s="235"/>
      <c r="NK15" s="235"/>
      <c r="NL15" s="235"/>
      <c r="NM15" s="235"/>
      <c r="NN15" s="235"/>
      <c r="NO15" s="235"/>
      <c r="NP15" s="235"/>
      <c r="NQ15" s="235"/>
      <c r="NR15" s="235"/>
      <c r="NS15" s="235"/>
      <c r="NT15" s="235"/>
    </row>
    <row r="16" spans="1:384" x14ac:dyDescent="0.2">
      <c r="A16" s="41" t="s">
        <v>19</v>
      </c>
      <c r="B16" s="39">
        <v>1299.1324950000001</v>
      </c>
      <c r="C16" s="39">
        <v>1712.9322706030919</v>
      </c>
      <c r="D16" s="39">
        <v>1203.8869439999999</v>
      </c>
      <c r="E16" s="39">
        <v>981.72268299999996</v>
      </c>
      <c r="F16" s="136">
        <v>983.08398698191945</v>
      </c>
      <c r="G16" s="39">
        <v>567.34337200000004</v>
      </c>
      <c r="H16" s="39">
        <v>403.46181825071437</v>
      </c>
      <c r="I16" s="39">
        <v>447.59899199999995</v>
      </c>
      <c r="J16" s="39">
        <v>345.538184</v>
      </c>
      <c r="K16" s="136">
        <v>320.03296095884104</v>
      </c>
      <c r="L16" s="42" t="s">
        <v>20</v>
      </c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  <c r="IO16" s="235"/>
      <c r="IP16" s="235"/>
      <c r="IQ16" s="235"/>
      <c r="IR16" s="235"/>
      <c r="IS16" s="235"/>
      <c r="IT16" s="235"/>
      <c r="IU16" s="235"/>
      <c r="IV16" s="235"/>
      <c r="IW16" s="235"/>
      <c r="IX16" s="235"/>
      <c r="IY16" s="235"/>
      <c r="IZ16" s="235"/>
      <c r="JA16" s="235"/>
      <c r="JB16" s="235"/>
      <c r="JC16" s="235"/>
      <c r="JD16" s="235"/>
      <c r="JE16" s="235"/>
      <c r="JF16" s="235"/>
      <c r="JG16" s="235"/>
      <c r="JH16" s="235"/>
      <c r="JI16" s="235"/>
      <c r="JJ16" s="235"/>
      <c r="JK16" s="235"/>
      <c r="JL16" s="235"/>
      <c r="JM16" s="235"/>
      <c r="JN16" s="235"/>
      <c r="JO16" s="235"/>
      <c r="JP16" s="235"/>
      <c r="JQ16" s="235"/>
      <c r="JR16" s="235"/>
      <c r="JS16" s="235"/>
      <c r="JT16" s="235"/>
      <c r="JU16" s="235"/>
      <c r="JV16" s="235"/>
      <c r="JW16" s="235"/>
      <c r="JX16" s="235"/>
      <c r="JY16" s="235"/>
      <c r="JZ16" s="235"/>
      <c r="KA16" s="235"/>
      <c r="KB16" s="235"/>
      <c r="KC16" s="235"/>
      <c r="KD16" s="235"/>
      <c r="KE16" s="235"/>
      <c r="KF16" s="235"/>
      <c r="KG16" s="235"/>
      <c r="KH16" s="235"/>
      <c r="KI16" s="235"/>
      <c r="KJ16" s="235"/>
      <c r="KK16" s="235"/>
      <c r="KL16" s="235"/>
      <c r="KM16" s="235"/>
      <c r="KN16" s="235"/>
      <c r="KO16" s="235"/>
      <c r="KP16" s="235"/>
      <c r="KQ16" s="235"/>
      <c r="KR16" s="235"/>
      <c r="KS16" s="235"/>
      <c r="KT16" s="235"/>
      <c r="KU16" s="235"/>
      <c r="KV16" s="235"/>
      <c r="KW16" s="235"/>
      <c r="KX16" s="235"/>
      <c r="KY16" s="235"/>
      <c r="KZ16" s="235"/>
      <c r="LA16" s="235"/>
      <c r="LB16" s="235"/>
      <c r="LC16" s="235"/>
      <c r="LD16" s="235"/>
      <c r="LE16" s="235"/>
      <c r="LF16" s="235"/>
      <c r="LG16" s="235"/>
      <c r="LH16" s="235"/>
      <c r="LI16" s="235"/>
      <c r="LJ16" s="235"/>
      <c r="LK16" s="235"/>
      <c r="LL16" s="235"/>
      <c r="LM16" s="235"/>
      <c r="LN16" s="235"/>
      <c r="LO16" s="235"/>
      <c r="LP16" s="235"/>
      <c r="LQ16" s="235"/>
      <c r="LR16" s="235"/>
      <c r="LS16" s="235"/>
      <c r="LT16" s="235"/>
      <c r="LU16" s="235"/>
      <c r="LV16" s="235"/>
      <c r="LW16" s="235"/>
      <c r="LX16" s="235"/>
      <c r="LY16" s="235"/>
      <c r="LZ16" s="235"/>
      <c r="MA16" s="235"/>
      <c r="MB16" s="235"/>
      <c r="MC16" s="235"/>
      <c r="MD16" s="235"/>
      <c r="ME16" s="235"/>
      <c r="MF16" s="235"/>
      <c r="MG16" s="235"/>
      <c r="MH16" s="235"/>
      <c r="MI16" s="235"/>
      <c r="MJ16" s="235"/>
      <c r="MK16" s="235"/>
      <c r="ML16" s="235"/>
      <c r="MM16" s="235"/>
      <c r="MN16" s="235"/>
      <c r="MO16" s="235"/>
      <c r="MP16" s="235"/>
      <c r="MQ16" s="235"/>
      <c r="MR16" s="235"/>
      <c r="MS16" s="235"/>
      <c r="MT16" s="235"/>
      <c r="MU16" s="235"/>
      <c r="MV16" s="235"/>
      <c r="MW16" s="235"/>
      <c r="MX16" s="235"/>
      <c r="MY16" s="235"/>
      <c r="MZ16" s="235"/>
      <c r="NA16" s="235"/>
      <c r="NB16" s="235"/>
      <c r="NC16" s="235"/>
      <c r="ND16" s="235"/>
      <c r="NE16" s="235"/>
      <c r="NF16" s="235"/>
      <c r="NG16" s="235"/>
      <c r="NH16" s="235"/>
      <c r="NI16" s="235"/>
      <c r="NJ16" s="235"/>
      <c r="NK16" s="235"/>
      <c r="NL16" s="235"/>
      <c r="NM16" s="235"/>
      <c r="NN16" s="235"/>
      <c r="NO16" s="235"/>
      <c r="NP16" s="235"/>
      <c r="NQ16" s="235"/>
      <c r="NR16" s="235"/>
      <c r="NS16" s="235"/>
      <c r="NT16" s="235"/>
    </row>
    <row r="17" spans="1:384" x14ac:dyDescent="0.2">
      <c r="A17" s="41" t="s">
        <v>21</v>
      </c>
      <c r="B17" s="39">
        <v>225.478241</v>
      </c>
      <c r="C17" s="39">
        <v>268.44805045921072</v>
      </c>
      <c r="D17" s="39">
        <v>218.55760799999999</v>
      </c>
      <c r="E17" s="39">
        <v>206.88388999999998</v>
      </c>
      <c r="F17" s="136">
        <v>229.84318106366504</v>
      </c>
      <c r="G17" s="39">
        <v>27.207630000000002</v>
      </c>
      <c r="H17" s="39">
        <v>18.540406147504441</v>
      </c>
      <c r="I17" s="39">
        <v>12.813503999999998</v>
      </c>
      <c r="J17" s="39">
        <v>14.821838999999999</v>
      </c>
      <c r="K17" s="136">
        <v>14.677173665843211</v>
      </c>
      <c r="L17" s="42" t="s">
        <v>22</v>
      </c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  <c r="IO17" s="235"/>
      <c r="IP17" s="235"/>
      <c r="IQ17" s="235"/>
      <c r="IR17" s="235"/>
      <c r="IS17" s="235"/>
      <c r="IT17" s="235"/>
      <c r="IU17" s="235"/>
      <c r="IV17" s="235"/>
      <c r="IW17" s="235"/>
      <c r="IX17" s="235"/>
      <c r="IY17" s="235"/>
      <c r="IZ17" s="235"/>
      <c r="JA17" s="235"/>
      <c r="JB17" s="235"/>
      <c r="JC17" s="235"/>
      <c r="JD17" s="235"/>
      <c r="JE17" s="235"/>
      <c r="JF17" s="235"/>
      <c r="JG17" s="235"/>
      <c r="JH17" s="235"/>
      <c r="JI17" s="235"/>
      <c r="JJ17" s="235"/>
      <c r="JK17" s="235"/>
      <c r="JL17" s="235"/>
      <c r="JM17" s="235"/>
      <c r="JN17" s="235"/>
      <c r="JO17" s="235"/>
      <c r="JP17" s="235"/>
      <c r="JQ17" s="235"/>
      <c r="JR17" s="235"/>
      <c r="JS17" s="235"/>
      <c r="JT17" s="235"/>
      <c r="JU17" s="235"/>
      <c r="JV17" s="235"/>
      <c r="JW17" s="235"/>
      <c r="JX17" s="235"/>
      <c r="JY17" s="235"/>
      <c r="JZ17" s="235"/>
      <c r="KA17" s="235"/>
      <c r="KB17" s="235"/>
      <c r="KC17" s="235"/>
      <c r="KD17" s="235"/>
      <c r="KE17" s="235"/>
      <c r="KF17" s="235"/>
      <c r="KG17" s="235"/>
      <c r="KH17" s="235"/>
      <c r="KI17" s="235"/>
      <c r="KJ17" s="235"/>
      <c r="KK17" s="235"/>
      <c r="KL17" s="235"/>
      <c r="KM17" s="235"/>
      <c r="KN17" s="235"/>
      <c r="KO17" s="235"/>
      <c r="KP17" s="235"/>
      <c r="KQ17" s="235"/>
      <c r="KR17" s="235"/>
      <c r="KS17" s="235"/>
      <c r="KT17" s="235"/>
      <c r="KU17" s="235"/>
      <c r="KV17" s="235"/>
      <c r="KW17" s="235"/>
      <c r="KX17" s="235"/>
      <c r="KY17" s="235"/>
      <c r="KZ17" s="235"/>
      <c r="LA17" s="235"/>
      <c r="LB17" s="235"/>
      <c r="LC17" s="235"/>
      <c r="LD17" s="235"/>
      <c r="LE17" s="235"/>
      <c r="LF17" s="235"/>
      <c r="LG17" s="235"/>
      <c r="LH17" s="235"/>
      <c r="LI17" s="235"/>
      <c r="LJ17" s="235"/>
      <c r="LK17" s="235"/>
      <c r="LL17" s="235"/>
      <c r="LM17" s="235"/>
      <c r="LN17" s="235"/>
      <c r="LO17" s="235"/>
      <c r="LP17" s="235"/>
      <c r="LQ17" s="235"/>
      <c r="LR17" s="235"/>
      <c r="LS17" s="235"/>
      <c r="LT17" s="235"/>
      <c r="LU17" s="235"/>
      <c r="LV17" s="235"/>
      <c r="LW17" s="235"/>
      <c r="LX17" s="235"/>
      <c r="LY17" s="235"/>
      <c r="LZ17" s="235"/>
      <c r="MA17" s="235"/>
      <c r="MB17" s="235"/>
      <c r="MC17" s="235"/>
      <c r="MD17" s="235"/>
      <c r="ME17" s="235"/>
      <c r="MF17" s="235"/>
      <c r="MG17" s="235"/>
      <c r="MH17" s="235"/>
      <c r="MI17" s="235"/>
      <c r="MJ17" s="235"/>
      <c r="MK17" s="235"/>
      <c r="ML17" s="235"/>
      <c r="MM17" s="235"/>
      <c r="MN17" s="235"/>
      <c r="MO17" s="235"/>
      <c r="MP17" s="235"/>
      <c r="MQ17" s="235"/>
      <c r="MR17" s="235"/>
      <c r="MS17" s="235"/>
      <c r="MT17" s="235"/>
      <c r="MU17" s="235"/>
      <c r="MV17" s="235"/>
      <c r="MW17" s="235"/>
      <c r="MX17" s="235"/>
      <c r="MY17" s="235"/>
      <c r="MZ17" s="235"/>
      <c r="NA17" s="235"/>
      <c r="NB17" s="235"/>
      <c r="NC17" s="235"/>
      <c r="ND17" s="235"/>
      <c r="NE17" s="235"/>
      <c r="NF17" s="235"/>
      <c r="NG17" s="235"/>
      <c r="NH17" s="235"/>
      <c r="NI17" s="235"/>
      <c r="NJ17" s="235"/>
      <c r="NK17" s="235"/>
      <c r="NL17" s="235"/>
      <c r="NM17" s="235"/>
      <c r="NN17" s="235"/>
      <c r="NO17" s="235"/>
      <c r="NP17" s="235"/>
      <c r="NQ17" s="235"/>
      <c r="NR17" s="235"/>
      <c r="NS17" s="235"/>
      <c r="NT17" s="235"/>
    </row>
    <row r="18" spans="1:384" x14ac:dyDescent="0.2">
      <c r="A18" s="41" t="s">
        <v>23</v>
      </c>
      <c r="B18" s="39">
        <v>357.59548699999999</v>
      </c>
      <c r="C18" s="39">
        <v>502.73357714048558</v>
      </c>
      <c r="D18" s="39">
        <v>402.60611999999998</v>
      </c>
      <c r="E18" s="39">
        <v>468.98278499999998</v>
      </c>
      <c r="F18" s="136">
        <v>453.1329657948732</v>
      </c>
      <c r="G18" s="39">
        <v>23.159153</v>
      </c>
      <c r="H18" s="39">
        <v>17.520456281598701</v>
      </c>
      <c r="I18" s="39">
        <v>13.250328</v>
      </c>
      <c r="J18" s="39">
        <v>13.469363</v>
      </c>
      <c r="K18" s="136">
        <v>14.757713733024847</v>
      </c>
      <c r="L18" s="42" t="s">
        <v>24</v>
      </c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  <c r="GO18" s="235"/>
      <c r="GP18" s="235"/>
      <c r="GQ18" s="235"/>
      <c r="GR18" s="235"/>
      <c r="GS18" s="235"/>
      <c r="GT18" s="235"/>
      <c r="GU18" s="235"/>
      <c r="GV18" s="235"/>
      <c r="GW18" s="235"/>
      <c r="GX18" s="235"/>
      <c r="GY18" s="235"/>
      <c r="GZ18" s="235"/>
      <c r="HA18" s="235"/>
      <c r="HB18" s="235"/>
      <c r="HC18" s="235"/>
      <c r="HD18" s="235"/>
      <c r="HE18" s="235"/>
      <c r="HF18" s="235"/>
      <c r="HG18" s="235"/>
      <c r="HH18" s="235"/>
      <c r="HI18" s="235"/>
      <c r="HJ18" s="235"/>
      <c r="HK18" s="235"/>
      <c r="HL18" s="235"/>
      <c r="HM18" s="235"/>
      <c r="HN18" s="235"/>
      <c r="HO18" s="235"/>
      <c r="HP18" s="235"/>
      <c r="HQ18" s="235"/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  <c r="IJ18" s="235"/>
      <c r="IK18" s="235"/>
      <c r="IL18" s="235"/>
      <c r="IM18" s="235"/>
      <c r="IN18" s="235"/>
      <c r="IO18" s="235"/>
      <c r="IP18" s="235"/>
      <c r="IQ18" s="235"/>
      <c r="IR18" s="235"/>
      <c r="IS18" s="235"/>
      <c r="IT18" s="235"/>
      <c r="IU18" s="235"/>
      <c r="IV18" s="235"/>
      <c r="IW18" s="235"/>
      <c r="IX18" s="235"/>
      <c r="IY18" s="235"/>
      <c r="IZ18" s="235"/>
      <c r="JA18" s="235"/>
      <c r="JB18" s="235"/>
      <c r="JC18" s="235"/>
      <c r="JD18" s="235"/>
      <c r="JE18" s="235"/>
      <c r="JF18" s="235"/>
      <c r="JG18" s="235"/>
      <c r="JH18" s="235"/>
      <c r="JI18" s="235"/>
      <c r="JJ18" s="235"/>
      <c r="JK18" s="235"/>
      <c r="JL18" s="235"/>
      <c r="JM18" s="235"/>
      <c r="JN18" s="235"/>
      <c r="JO18" s="235"/>
      <c r="JP18" s="235"/>
      <c r="JQ18" s="235"/>
      <c r="JR18" s="235"/>
      <c r="JS18" s="235"/>
      <c r="JT18" s="235"/>
      <c r="JU18" s="235"/>
      <c r="JV18" s="235"/>
      <c r="JW18" s="235"/>
      <c r="JX18" s="235"/>
      <c r="JY18" s="235"/>
      <c r="JZ18" s="235"/>
      <c r="KA18" s="235"/>
      <c r="KB18" s="235"/>
      <c r="KC18" s="235"/>
      <c r="KD18" s="235"/>
      <c r="KE18" s="235"/>
      <c r="KF18" s="235"/>
      <c r="KG18" s="235"/>
      <c r="KH18" s="235"/>
      <c r="KI18" s="235"/>
      <c r="KJ18" s="235"/>
      <c r="KK18" s="235"/>
      <c r="KL18" s="235"/>
      <c r="KM18" s="235"/>
      <c r="KN18" s="235"/>
      <c r="KO18" s="235"/>
      <c r="KP18" s="235"/>
      <c r="KQ18" s="235"/>
      <c r="KR18" s="235"/>
      <c r="KS18" s="235"/>
      <c r="KT18" s="235"/>
      <c r="KU18" s="235"/>
      <c r="KV18" s="235"/>
      <c r="KW18" s="235"/>
      <c r="KX18" s="235"/>
      <c r="KY18" s="235"/>
      <c r="KZ18" s="235"/>
      <c r="LA18" s="235"/>
      <c r="LB18" s="235"/>
      <c r="LC18" s="235"/>
      <c r="LD18" s="235"/>
      <c r="LE18" s="235"/>
      <c r="LF18" s="235"/>
      <c r="LG18" s="235"/>
      <c r="LH18" s="235"/>
      <c r="LI18" s="235"/>
      <c r="LJ18" s="235"/>
      <c r="LK18" s="235"/>
      <c r="LL18" s="235"/>
      <c r="LM18" s="235"/>
      <c r="LN18" s="235"/>
      <c r="LO18" s="235"/>
      <c r="LP18" s="235"/>
      <c r="LQ18" s="235"/>
      <c r="LR18" s="235"/>
      <c r="LS18" s="235"/>
      <c r="LT18" s="235"/>
      <c r="LU18" s="235"/>
      <c r="LV18" s="235"/>
      <c r="LW18" s="235"/>
      <c r="LX18" s="235"/>
      <c r="LY18" s="235"/>
      <c r="LZ18" s="235"/>
      <c r="MA18" s="235"/>
      <c r="MB18" s="235"/>
      <c r="MC18" s="235"/>
      <c r="MD18" s="235"/>
      <c r="ME18" s="235"/>
      <c r="MF18" s="235"/>
      <c r="MG18" s="235"/>
      <c r="MH18" s="235"/>
      <c r="MI18" s="235"/>
      <c r="MJ18" s="235"/>
      <c r="MK18" s="235"/>
      <c r="ML18" s="235"/>
      <c r="MM18" s="235"/>
      <c r="MN18" s="235"/>
      <c r="MO18" s="235"/>
      <c r="MP18" s="235"/>
      <c r="MQ18" s="235"/>
      <c r="MR18" s="235"/>
      <c r="MS18" s="235"/>
      <c r="MT18" s="235"/>
      <c r="MU18" s="235"/>
      <c r="MV18" s="235"/>
      <c r="MW18" s="235"/>
      <c r="MX18" s="235"/>
      <c r="MY18" s="235"/>
      <c r="MZ18" s="235"/>
      <c r="NA18" s="235"/>
      <c r="NB18" s="235"/>
      <c r="NC18" s="235"/>
      <c r="ND18" s="235"/>
      <c r="NE18" s="235"/>
      <c r="NF18" s="235"/>
      <c r="NG18" s="235"/>
      <c r="NH18" s="235"/>
      <c r="NI18" s="235"/>
      <c r="NJ18" s="235"/>
      <c r="NK18" s="235"/>
      <c r="NL18" s="235"/>
      <c r="NM18" s="235"/>
      <c r="NN18" s="235"/>
      <c r="NO18" s="235"/>
      <c r="NP18" s="235"/>
      <c r="NQ18" s="235"/>
      <c r="NR18" s="235"/>
      <c r="NS18" s="235"/>
      <c r="NT18" s="235"/>
    </row>
    <row r="19" spans="1:384" x14ac:dyDescent="0.2">
      <c r="A19" s="41" t="s">
        <v>25</v>
      </c>
      <c r="B19" s="39">
        <v>1969.154186</v>
      </c>
      <c r="C19" s="39">
        <v>2354.4436698671666</v>
      </c>
      <c r="D19" s="39">
        <v>2116.8491039999999</v>
      </c>
      <c r="E19" s="39">
        <v>2134.9773700000001</v>
      </c>
      <c r="F19" s="136">
        <v>2477.2758729038346</v>
      </c>
      <c r="G19" s="39">
        <v>1289.6903540000001</v>
      </c>
      <c r="H19" s="39">
        <v>1074.552799916954</v>
      </c>
      <c r="I19" s="39">
        <v>964.50739199999987</v>
      </c>
      <c r="J19" s="39">
        <v>834.39405999999997</v>
      </c>
      <c r="K19" s="136">
        <v>480.53983021605228</v>
      </c>
      <c r="L19" s="42" t="s">
        <v>26</v>
      </c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5"/>
      <c r="GK19" s="235"/>
      <c r="GL19" s="235"/>
      <c r="GM19" s="235"/>
      <c r="GN19" s="235"/>
      <c r="GO19" s="235"/>
      <c r="GP19" s="235"/>
      <c r="GQ19" s="235"/>
      <c r="GR19" s="235"/>
      <c r="GS19" s="235"/>
      <c r="GT19" s="235"/>
      <c r="GU19" s="235"/>
      <c r="GV19" s="235"/>
      <c r="GW19" s="235"/>
      <c r="GX19" s="235"/>
      <c r="GY19" s="235"/>
      <c r="GZ19" s="235"/>
      <c r="HA19" s="235"/>
      <c r="HB19" s="235"/>
      <c r="HC19" s="235"/>
      <c r="HD19" s="235"/>
      <c r="HE19" s="235"/>
      <c r="HF19" s="235"/>
      <c r="HG19" s="235"/>
      <c r="HH19" s="235"/>
      <c r="HI19" s="235"/>
      <c r="HJ19" s="235"/>
      <c r="HK19" s="235"/>
      <c r="HL19" s="235"/>
      <c r="HM19" s="235"/>
      <c r="HN19" s="235"/>
      <c r="HO19" s="235"/>
      <c r="HP19" s="235"/>
      <c r="HQ19" s="235"/>
      <c r="HR19" s="235"/>
      <c r="HS19" s="235"/>
      <c r="HT19" s="235"/>
      <c r="HU19" s="235"/>
      <c r="HV19" s="235"/>
      <c r="HW19" s="235"/>
      <c r="HX19" s="235"/>
      <c r="HY19" s="235"/>
      <c r="HZ19" s="235"/>
      <c r="IA19" s="235"/>
      <c r="IB19" s="235"/>
      <c r="IC19" s="235"/>
      <c r="ID19" s="235"/>
      <c r="IE19" s="235"/>
      <c r="IF19" s="235"/>
      <c r="IG19" s="235"/>
      <c r="IH19" s="235"/>
      <c r="II19" s="235"/>
      <c r="IJ19" s="235"/>
      <c r="IK19" s="235"/>
      <c r="IL19" s="235"/>
      <c r="IM19" s="235"/>
      <c r="IN19" s="235"/>
      <c r="IO19" s="235"/>
      <c r="IP19" s="235"/>
      <c r="IQ19" s="235"/>
      <c r="IR19" s="235"/>
      <c r="IS19" s="235"/>
      <c r="IT19" s="235"/>
      <c r="IU19" s="235"/>
      <c r="IV19" s="235"/>
      <c r="IW19" s="235"/>
      <c r="IX19" s="235"/>
      <c r="IY19" s="235"/>
      <c r="IZ19" s="235"/>
      <c r="JA19" s="235"/>
      <c r="JB19" s="235"/>
      <c r="JC19" s="235"/>
      <c r="JD19" s="235"/>
      <c r="JE19" s="235"/>
      <c r="JF19" s="235"/>
      <c r="JG19" s="235"/>
      <c r="JH19" s="235"/>
      <c r="JI19" s="235"/>
      <c r="JJ19" s="235"/>
      <c r="JK19" s="235"/>
      <c r="JL19" s="235"/>
      <c r="JM19" s="235"/>
      <c r="JN19" s="235"/>
      <c r="JO19" s="235"/>
      <c r="JP19" s="235"/>
      <c r="JQ19" s="235"/>
      <c r="JR19" s="235"/>
      <c r="JS19" s="235"/>
      <c r="JT19" s="235"/>
      <c r="JU19" s="235"/>
      <c r="JV19" s="235"/>
      <c r="JW19" s="235"/>
      <c r="JX19" s="235"/>
      <c r="JY19" s="235"/>
      <c r="JZ19" s="235"/>
      <c r="KA19" s="235"/>
      <c r="KB19" s="235"/>
      <c r="KC19" s="235"/>
      <c r="KD19" s="235"/>
      <c r="KE19" s="235"/>
      <c r="KF19" s="235"/>
      <c r="KG19" s="235"/>
      <c r="KH19" s="235"/>
      <c r="KI19" s="235"/>
      <c r="KJ19" s="235"/>
      <c r="KK19" s="235"/>
      <c r="KL19" s="235"/>
      <c r="KM19" s="235"/>
      <c r="KN19" s="235"/>
      <c r="KO19" s="235"/>
      <c r="KP19" s="235"/>
      <c r="KQ19" s="235"/>
      <c r="KR19" s="235"/>
      <c r="KS19" s="235"/>
      <c r="KT19" s="235"/>
      <c r="KU19" s="235"/>
      <c r="KV19" s="235"/>
      <c r="KW19" s="235"/>
      <c r="KX19" s="235"/>
      <c r="KY19" s="235"/>
      <c r="KZ19" s="235"/>
      <c r="LA19" s="235"/>
      <c r="LB19" s="235"/>
      <c r="LC19" s="235"/>
      <c r="LD19" s="235"/>
      <c r="LE19" s="235"/>
      <c r="LF19" s="235"/>
      <c r="LG19" s="235"/>
      <c r="LH19" s="235"/>
      <c r="LI19" s="235"/>
      <c r="LJ19" s="235"/>
      <c r="LK19" s="235"/>
      <c r="LL19" s="235"/>
      <c r="LM19" s="235"/>
      <c r="LN19" s="235"/>
      <c r="LO19" s="235"/>
      <c r="LP19" s="235"/>
      <c r="LQ19" s="235"/>
      <c r="LR19" s="235"/>
      <c r="LS19" s="235"/>
      <c r="LT19" s="235"/>
      <c r="LU19" s="235"/>
      <c r="LV19" s="235"/>
      <c r="LW19" s="235"/>
      <c r="LX19" s="235"/>
      <c r="LY19" s="235"/>
      <c r="LZ19" s="235"/>
      <c r="MA19" s="235"/>
      <c r="MB19" s="235"/>
      <c r="MC19" s="235"/>
      <c r="MD19" s="235"/>
      <c r="ME19" s="235"/>
      <c r="MF19" s="235"/>
      <c r="MG19" s="235"/>
      <c r="MH19" s="235"/>
      <c r="MI19" s="235"/>
      <c r="MJ19" s="235"/>
      <c r="MK19" s="235"/>
      <c r="ML19" s="235"/>
      <c r="MM19" s="235"/>
      <c r="MN19" s="235"/>
      <c r="MO19" s="235"/>
      <c r="MP19" s="235"/>
      <c r="MQ19" s="235"/>
      <c r="MR19" s="235"/>
      <c r="MS19" s="235"/>
      <c r="MT19" s="235"/>
      <c r="MU19" s="235"/>
      <c r="MV19" s="235"/>
      <c r="MW19" s="235"/>
      <c r="MX19" s="235"/>
      <c r="MY19" s="235"/>
      <c r="MZ19" s="235"/>
      <c r="NA19" s="235"/>
      <c r="NB19" s="235"/>
      <c r="NC19" s="235"/>
      <c r="ND19" s="235"/>
      <c r="NE19" s="235"/>
      <c r="NF19" s="235"/>
      <c r="NG19" s="235"/>
      <c r="NH19" s="235"/>
      <c r="NI19" s="235"/>
      <c r="NJ19" s="235"/>
      <c r="NK19" s="235"/>
      <c r="NL19" s="235"/>
      <c r="NM19" s="235"/>
      <c r="NN19" s="235"/>
      <c r="NO19" s="235"/>
      <c r="NP19" s="235"/>
      <c r="NQ19" s="235"/>
      <c r="NR19" s="235"/>
      <c r="NS19" s="235"/>
      <c r="NT19" s="235"/>
    </row>
    <row r="20" spans="1:384" x14ac:dyDescent="0.2">
      <c r="A20" s="41" t="s">
        <v>27</v>
      </c>
      <c r="B20" s="39">
        <v>3755.7334049999999</v>
      </c>
      <c r="C20" s="39">
        <v>4772.3268526160891</v>
      </c>
      <c r="D20" s="39">
        <v>5209.9998479999995</v>
      </c>
      <c r="E20" s="39">
        <v>5540.0555109999996</v>
      </c>
      <c r="F20" s="136">
        <v>5777.5973987373854</v>
      </c>
      <c r="G20" s="39">
        <v>774.24996199999998</v>
      </c>
      <c r="H20" s="39">
        <v>658.62263398973414</v>
      </c>
      <c r="I20" s="39">
        <v>638.63668799999994</v>
      </c>
      <c r="J20" s="39">
        <v>670.35083699999996</v>
      </c>
      <c r="K20" s="136">
        <v>553.04171130193674</v>
      </c>
      <c r="L20" s="42" t="s">
        <v>320</v>
      </c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35"/>
      <c r="GV20" s="235"/>
      <c r="GW20" s="235"/>
      <c r="GX20" s="235"/>
      <c r="GY20" s="235"/>
      <c r="GZ20" s="235"/>
      <c r="HA20" s="235"/>
      <c r="HB20" s="235"/>
      <c r="HC20" s="235"/>
      <c r="HD20" s="235"/>
      <c r="HE20" s="235"/>
      <c r="HF20" s="235"/>
      <c r="HG20" s="235"/>
      <c r="HH20" s="235"/>
      <c r="HI20" s="235"/>
      <c r="HJ20" s="235"/>
      <c r="HK20" s="235"/>
      <c r="HL20" s="235"/>
      <c r="HM20" s="235"/>
      <c r="HN20" s="235"/>
      <c r="HO20" s="235"/>
      <c r="HP20" s="235"/>
      <c r="HQ20" s="235"/>
      <c r="HR20" s="235"/>
      <c r="HS20" s="235"/>
      <c r="HT20" s="235"/>
      <c r="HU20" s="235"/>
      <c r="HV20" s="235"/>
      <c r="HW20" s="235"/>
      <c r="HX20" s="235"/>
      <c r="HY20" s="235"/>
      <c r="HZ20" s="235"/>
      <c r="IA20" s="235"/>
      <c r="IB20" s="235"/>
      <c r="IC20" s="235"/>
      <c r="ID20" s="235"/>
      <c r="IE20" s="235"/>
      <c r="IF20" s="235"/>
      <c r="IG20" s="235"/>
      <c r="IH20" s="235"/>
      <c r="II20" s="235"/>
      <c r="IJ20" s="235"/>
      <c r="IK20" s="235"/>
      <c r="IL20" s="235"/>
      <c r="IM20" s="235"/>
      <c r="IN20" s="235"/>
      <c r="IO20" s="235"/>
      <c r="IP20" s="235"/>
      <c r="IQ20" s="235"/>
      <c r="IR20" s="235"/>
      <c r="IS20" s="235"/>
      <c r="IT20" s="235"/>
      <c r="IU20" s="235"/>
      <c r="IV20" s="235"/>
      <c r="IW20" s="235"/>
      <c r="IX20" s="235"/>
      <c r="IY20" s="235"/>
      <c r="IZ20" s="235"/>
      <c r="JA20" s="235"/>
      <c r="JB20" s="235"/>
      <c r="JC20" s="235"/>
      <c r="JD20" s="235"/>
      <c r="JE20" s="235"/>
      <c r="JF20" s="235"/>
      <c r="JG20" s="235"/>
      <c r="JH20" s="235"/>
      <c r="JI20" s="235"/>
      <c r="JJ20" s="235"/>
      <c r="JK20" s="235"/>
      <c r="JL20" s="235"/>
      <c r="JM20" s="235"/>
      <c r="JN20" s="235"/>
      <c r="JO20" s="235"/>
      <c r="JP20" s="235"/>
      <c r="JQ20" s="235"/>
      <c r="JR20" s="235"/>
      <c r="JS20" s="235"/>
      <c r="JT20" s="235"/>
      <c r="JU20" s="235"/>
      <c r="JV20" s="235"/>
      <c r="JW20" s="235"/>
      <c r="JX20" s="235"/>
      <c r="JY20" s="235"/>
      <c r="JZ20" s="235"/>
      <c r="KA20" s="235"/>
      <c r="KB20" s="235"/>
      <c r="KC20" s="235"/>
      <c r="KD20" s="235"/>
      <c r="KE20" s="235"/>
      <c r="KF20" s="235"/>
      <c r="KG20" s="235"/>
      <c r="KH20" s="235"/>
      <c r="KI20" s="235"/>
      <c r="KJ20" s="235"/>
      <c r="KK20" s="235"/>
      <c r="KL20" s="235"/>
      <c r="KM20" s="235"/>
      <c r="KN20" s="235"/>
      <c r="KO20" s="235"/>
      <c r="KP20" s="235"/>
      <c r="KQ20" s="235"/>
      <c r="KR20" s="235"/>
      <c r="KS20" s="235"/>
      <c r="KT20" s="235"/>
      <c r="KU20" s="235"/>
      <c r="KV20" s="235"/>
      <c r="KW20" s="235"/>
      <c r="KX20" s="235"/>
      <c r="KY20" s="235"/>
      <c r="KZ20" s="235"/>
      <c r="LA20" s="235"/>
      <c r="LB20" s="235"/>
      <c r="LC20" s="235"/>
      <c r="LD20" s="235"/>
      <c r="LE20" s="235"/>
      <c r="LF20" s="235"/>
      <c r="LG20" s="235"/>
      <c r="LH20" s="235"/>
      <c r="LI20" s="235"/>
      <c r="LJ20" s="235"/>
      <c r="LK20" s="235"/>
      <c r="LL20" s="235"/>
      <c r="LM20" s="235"/>
      <c r="LN20" s="235"/>
      <c r="LO20" s="235"/>
      <c r="LP20" s="235"/>
      <c r="LQ20" s="235"/>
      <c r="LR20" s="235"/>
      <c r="LS20" s="235"/>
      <c r="LT20" s="235"/>
      <c r="LU20" s="235"/>
      <c r="LV20" s="235"/>
      <c r="LW20" s="235"/>
      <c r="LX20" s="235"/>
      <c r="LY20" s="235"/>
      <c r="LZ20" s="235"/>
      <c r="MA20" s="235"/>
      <c r="MB20" s="235"/>
      <c r="MC20" s="235"/>
      <c r="MD20" s="235"/>
      <c r="ME20" s="235"/>
      <c r="MF20" s="235"/>
      <c r="MG20" s="235"/>
      <c r="MH20" s="235"/>
      <c r="MI20" s="235"/>
      <c r="MJ20" s="235"/>
      <c r="MK20" s="235"/>
      <c r="ML20" s="235"/>
      <c r="MM20" s="235"/>
      <c r="MN20" s="235"/>
      <c r="MO20" s="235"/>
      <c r="MP20" s="235"/>
      <c r="MQ20" s="235"/>
      <c r="MR20" s="235"/>
      <c r="MS20" s="235"/>
      <c r="MT20" s="235"/>
      <c r="MU20" s="235"/>
      <c r="MV20" s="235"/>
      <c r="MW20" s="235"/>
      <c r="MX20" s="235"/>
      <c r="MY20" s="235"/>
      <c r="MZ20" s="235"/>
      <c r="NA20" s="235"/>
      <c r="NB20" s="235"/>
      <c r="NC20" s="235"/>
      <c r="ND20" s="235"/>
      <c r="NE20" s="235"/>
      <c r="NF20" s="235"/>
      <c r="NG20" s="235"/>
      <c r="NH20" s="235"/>
      <c r="NI20" s="235"/>
      <c r="NJ20" s="235"/>
      <c r="NK20" s="235"/>
      <c r="NL20" s="235"/>
      <c r="NM20" s="235"/>
      <c r="NN20" s="235"/>
      <c r="NO20" s="235"/>
      <c r="NP20" s="235"/>
      <c r="NQ20" s="235"/>
      <c r="NR20" s="235"/>
      <c r="NS20" s="235"/>
      <c r="NT20" s="235"/>
    </row>
    <row r="21" spans="1:384" x14ac:dyDescent="0.2">
      <c r="A21" s="41" t="s">
        <v>28</v>
      </c>
      <c r="B21" s="39">
        <v>388.342037</v>
      </c>
      <c r="C21" s="39">
        <v>380.0928213108902</v>
      </c>
      <c r="D21" s="39">
        <v>705.76197599999989</v>
      </c>
      <c r="E21" s="39">
        <v>646.06994499999996</v>
      </c>
      <c r="F21" s="136">
        <v>929.90895097308692</v>
      </c>
      <c r="G21" s="39">
        <v>400.91203200000001</v>
      </c>
      <c r="H21" s="39">
        <v>235.68414781286614</v>
      </c>
      <c r="I21" s="39">
        <v>270.53966399999996</v>
      </c>
      <c r="J21" s="39">
        <v>471.881055</v>
      </c>
      <c r="K21" s="136">
        <v>144.68571671306614</v>
      </c>
      <c r="L21" s="42" t="s">
        <v>29</v>
      </c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  <c r="IO21" s="235"/>
      <c r="IP21" s="235"/>
      <c r="IQ21" s="235"/>
      <c r="IR21" s="235"/>
      <c r="IS21" s="235"/>
      <c r="IT21" s="235"/>
      <c r="IU21" s="235"/>
      <c r="IV21" s="235"/>
      <c r="IW21" s="235"/>
      <c r="IX21" s="235"/>
      <c r="IY21" s="235"/>
      <c r="IZ21" s="235"/>
      <c r="JA21" s="235"/>
      <c r="JB21" s="235"/>
      <c r="JC21" s="235"/>
      <c r="JD21" s="235"/>
      <c r="JE21" s="235"/>
      <c r="JF21" s="235"/>
      <c r="JG21" s="235"/>
      <c r="JH21" s="235"/>
      <c r="JI21" s="235"/>
      <c r="JJ21" s="235"/>
      <c r="JK21" s="235"/>
      <c r="JL21" s="235"/>
      <c r="JM21" s="235"/>
      <c r="JN21" s="235"/>
      <c r="JO21" s="235"/>
      <c r="JP21" s="235"/>
      <c r="JQ21" s="235"/>
      <c r="JR21" s="235"/>
      <c r="JS21" s="235"/>
      <c r="JT21" s="235"/>
      <c r="JU21" s="235"/>
      <c r="JV21" s="235"/>
      <c r="JW21" s="235"/>
      <c r="JX21" s="235"/>
      <c r="JY21" s="235"/>
      <c r="JZ21" s="235"/>
      <c r="KA21" s="235"/>
      <c r="KB21" s="235"/>
      <c r="KC21" s="235"/>
      <c r="KD21" s="235"/>
      <c r="KE21" s="235"/>
      <c r="KF21" s="235"/>
      <c r="KG21" s="235"/>
      <c r="KH21" s="235"/>
      <c r="KI21" s="235"/>
      <c r="KJ21" s="235"/>
      <c r="KK21" s="235"/>
      <c r="KL21" s="235"/>
      <c r="KM21" s="235"/>
      <c r="KN21" s="235"/>
      <c r="KO21" s="235"/>
      <c r="KP21" s="235"/>
      <c r="KQ21" s="235"/>
      <c r="KR21" s="235"/>
      <c r="KS21" s="235"/>
      <c r="KT21" s="235"/>
      <c r="KU21" s="235"/>
      <c r="KV21" s="235"/>
      <c r="KW21" s="235"/>
      <c r="KX21" s="235"/>
      <c r="KY21" s="235"/>
      <c r="KZ21" s="235"/>
      <c r="LA21" s="235"/>
      <c r="LB21" s="235"/>
      <c r="LC21" s="235"/>
      <c r="LD21" s="235"/>
      <c r="LE21" s="235"/>
      <c r="LF21" s="235"/>
      <c r="LG21" s="235"/>
      <c r="LH21" s="235"/>
      <c r="LI21" s="235"/>
      <c r="LJ21" s="235"/>
      <c r="LK21" s="235"/>
      <c r="LL21" s="235"/>
      <c r="LM21" s="235"/>
      <c r="LN21" s="235"/>
      <c r="LO21" s="235"/>
      <c r="LP21" s="235"/>
      <c r="LQ21" s="235"/>
      <c r="LR21" s="235"/>
      <c r="LS21" s="235"/>
      <c r="LT21" s="235"/>
      <c r="LU21" s="235"/>
      <c r="LV21" s="235"/>
      <c r="LW21" s="235"/>
      <c r="LX21" s="235"/>
      <c r="LY21" s="235"/>
      <c r="LZ21" s="235"/>
      <c r="MA21" s="235"/>
      <c r="MB21" s="235"/>
      <c r="MC21" s="235"/>
      <c r="MD21" s="235"/>
      <c r="ME21" s="235"/>
      <c r="MF21" s="235"/>
      <c r="MG21" s="235"/>
      <c r="MH21" s="235"/>
      <c r="MI21" s="235"/>
      <c r="MJ21" s="235"/>
      <c r="MK21" s="235"/>
      <c r="ML21" s="235"/>
      <c r="MM21" s="235"/>
      <c r="MN21" s="235"/>
      <c r="MO21" s="235"/>
      <c r="MP21" s="235"/>
      <c r="MQ21" s="235"/>
      <c r="MR21" s="235"/>
      <c r="MS21" s="235"/>
      <c r="MT21" s="235"/>
      <c r="MU21" s="235"/>
      <c r="MV21" s="235"/>
      <c r="MW21" s="235"/>
      <c r="MX21" s="235"/>
      <c r="MY21" s="235"/>
      <c r="MZ21" s="235"/>
      <c r="NA21" s="235"/>
      <c r="NB21" s="235"/>
      <c r="NC21" s="235"/>
      <c r="ND21" s="235"/>
      <c r="NE21" s="235"/>
      <c r="NF21" s="235"/>
      <c r="NG21" s="235"/>
      <c r="NH21" s="235"/>
      <c r="NI21" s="235"/>
      <c r="NJ21" s="235"/>
      <c r="NK21" s="235"/>
      <c r="NL21" s="235"/>
      <c r="NM21" s="235"/>
      <c r="NN21" s="235"/>
      <c r="NO21" s="235"/>
      <c r="NP21" s="235"/>
      <c r="NQ21" s="235"/>
      <c r="NR21" s="235"/>
      <c r="NS21" s="235"/>
      <c r="NT21" s="235"/>
    </row>
    <row r="22" spans="1:384" x14ac:dyDescent="0.2">
      <c r="A22" s="41" t="s">
        <v>30</v>
      </c>
      <c r="B22" s="39">
        <v>163.95382599999999</v>
      </c>
      <c r="C22" s="39">
        <v>177.34767223780713</v>
      </c>
      <c r="D22" s="39">
        <v>168.75967199999999</v>
      </c>
      <c r="E22" s="39">
        <v>209.113213</v>
      </c>
      <c r="F22" s="136">
        <v>216.7331453815888</v>
      </c>
      <c r="G22" s="39">
        <v>25.415146</v>
      </c>
      <c r="H22" s="39">
        <v>48.608253963606039</v>
      </c>
      <c r="I22" s="39">
        <v>31.014503999999999</v>
      </c>
      <c r="J22" s="39">
        <v>25.256788999999998</v>
      </c>
      <c r="K22" s="136">
        <v>30.137205949626697</v>
      </c>
      <c r="L22" s="42" t="s">
        <v>31</v>
      </c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  <c r="GO22" s="235"/>
      <c r="GP22" s="235"/>
      <c r="GQ22" s="235"/>
      <c r="GR22" s="235"/>
      <c r="GS22" s="235"/>
      <c r="GT22" s="235"/>
      <c r="GU22" s="235"/>
      <c r="GV22" s="235"/>
      <c r="GW22" s="235"/>
      <c r="GX22" s="235"/>
      <c r="GY22" s="235"/>
      <c r="GZ22" s="235"/>
      <c r="HA22" s="235"/>
      <c r="HB22" s="235"/>
      <c r="HC22" s="235"/>
      <c r="HD22" s="235"/>
      <c r="HE22" s="235"/>
      <c r="HF22" s="235"/>
      <c r="HG22" s="235"/>
      <c r="HH22" s="235"/>
      <c r="HI22" s="235"/>
      <c r="HJ22" s="235"/>
      <c r="HK22" s="235"/>
      <c r="HL22" s="235"/>
      <c r="HM22" s="235"/>
      <c r="HN22" s="235"/>
      <c r="HO22" s="235"/>
      <c r="HP22" s="235"/>
      <c r="HQ22" s="235"/>
      <c r="HR22" s="235"/>
      <c r="HS22" s="235"/>
      <c r="HT22" s="235"/>
      <c r="HU22" s="235"/>
      <c r="HV22" s="235"/>
      <c r="HW22" s="235"/>
      <c r="HX22" s="235"/>
      <c r="HY22" s="235"/>
      <c r="HZ22" s="235"/>
      <c r="IA22" s="235"/>
      <c r="IB22" s="235"/>
      <c r="IC22" s="235"/>
      <c r="ID22" s="235"/>
      <c r="IE22" s="235"/>
      <c r="IF22" s="235"/>
      <c r="IG22" s="235"/>
      <c r="IH22" s="235"/>
      <c r="II22" s="235"/>
      <c r="IJ22" s="235"/>
      <c r="IK22" s="235"/>
      <c r="IL22" s="235"/>
      <c r="IM22" s="235"/>
      <c r="IN22" s="235"/>
      <c r="IO22" s="235"/>
      <c r="IP22" s="235"/>
      <c r="IQ22" s="235"/>
      <c r="IR22" s="235"/>
      <c r="IS22" s="235"/>
      <c r="IT22" s="235"/>
      <c r="IU22" s="235"/>
      <c r="IV22" s="235"/>
      <c r="IW22" s="235"/>
      <c r="IX22" s="235"/>
      <c r="IY22" s="235"/>
      <c r="IZ22" s="235"/>
      <c r="JA22" s="235"/>
      <c r="JB22" s="235"/>
      <c r="JC22" s="235"/>
      <c r="JD22" s="235"/>
      <c r="JE22" s="235"/>
      <c r="JF22" s="235"/>
      <c r="JG22" s="235"/>
      <c r="JH22" s="235"/>
      <c r="JI22" s="235"/>
      <c r="JJ22" s="235"/>
      <c r="JK22" s="235"/>
      <c r="JL22" s="235"/>
      <c r="JM22" s="235"/>
      <c r="JN22" s="235"/>
      <c r="JO22" s="235"/>
      <c r="JP22" s="235"/>
      <c r="JQ22" s="235"/>
      <c r="JR22" s="235"/>
      <c r="JS22" s="235"/>
      <c r="JT22" s="235"/>
      <c r="JU22" s="235"/>
      <c r="JV22" s="235"/>
      <c r="JW22" s="235"/>
      <c r="JX22" s="235"/>
      <c r="JY22" s="235"/>
      <c r="JZ22" s="235"/>
      <c r="KA22" s="235"/>
      <c r="KB22" s="235"/>
      <c r="KC22" s="235"/>
      <c r="KD22" s="235"/>
      <c r="KE22" s="235"/>
      <c r="KF22" s="235"/>
      <c r="KG22" s="235"/>
      <c r="KH22" s="235"/>
      <c r="KI22" s="235"/>
      <c r="KJ22" s="235"/>
      <c r="KK22" s="235"/>
      <c r="KL22" s="235"/>
      <c r="KM22" s="235"/>
      <c r="KN22" s="235"/>
      <c r="KO22" s="235"/>
      <c r="KP22" s="235"/>
      <c r="KQ22" s="235"/>
      <c r="KR22" s="235"/>
      <c r="KS22" s="235"/>
      <c r="KT22" s="235"/>
      <c r="KU22" s="235"/>
      <c r="KV22" s="235"/>
      <c r="KW22" s="235"/>
      <c r="KX22" s="235"/>
      <c r="KY22" s="235"/>
      <c r="KZ22" s="235"/>
      <c r="LA22" s="235"/>
      <c r="LB22" s="235"/>
      <c r="LC22" s="235"/>
      <c r="LD22" s="235"/>
      <c r="LE22" s="235"/>
      <c r="LF22" s="235"/>
      <c r="LG22" s="235"/>
      <c r="LH22" s="235"/>
      <c r="LI22" s="235"/>
      <c r="LJ22" s="235"/>
      <c r="LK22" s="235"/>
      <c r="LL22" s="235"/>
      <c r="LM22" s="235"/>
      <c r="LN22" s="235"/>
      <c r="LO22" s="235"/>
      <c r="LP22" s="235"/>
      <c r="LQ22" s="235"/>
      <c r="LR22" s="235"/>
      <c r="LS22" s="235"/>
      <c r="LT22" s="235"/>
      <c r="LU22" s="235"/>
      <c r="LV22" s="235"/>
      <c r="LW22" s="235"/>
      <c r="LX22" s="235"/>
      <c r="LY22" s="235"/>
      <c r="LZ22" s="235"/>
      <c r="MA22" s="235"/>
      <c r="MB22" s="235"/>
      <c r="MC22" s="235"/>
      <c r="MD22" s="235"/>
      <c r="ME22" s="235"/>
      <c r="MF22" s="235"/>
      <c r="MG22" s="235"/>
      <c r="MH22" s="235"/>
      <c r="MI22" s="235"/>
      <c r="MJ22" s="235"/>
      <c r="MK22" s="235"/>
      <c r="ML22" s="235"/>
      <c r="MM22" s="235"/>
      <c r="MN22" s="235"/>
      <c r="MO22" s="235"/>
      <c r="MP22" s="235"/>
      <c r="MQ22" s="235"/>
      <c r="MR22" s="235"/>
      <c r="MS22" s="235"/>
      <c r="MT22" s="235"/>
      <c r="MU22" s="235"/>
      <c r="MV22" s="235"/>
      <c r="MW22" s="235"/>
      <c r="MX22" s="235"/>
      <c r="MY22" s="235"/>
      <c r="MZ22" s="235"/>
      <c r="NA22" s="235"/>
      <c r="NB22" s="235"/>
      <c r="NC22" s="235"/>
      <c r="ND22" s="235"/>
      <c r="NE22" s="235"/>
      <c r="NF22" s="235"/>
      <c r="NG22" s="235"/>
      <c r="NH22" s="235"/>
      <c r="NI22" s="235"/>
      <c r="NJ22" s="235"/>
      <c r="NK22" s="235"/>
      <c r="NL22" s="235"/>
      <c r="NM22" s="235"/>
      <c r="NN22" s="235"/>
      <c r="NO22" s="235"/>
      <c r="NP22" s="235"/>
      <c r="NQ22" s="235"/>
      <c r="NR22" s="235"/>
      <c r="NS22" s="235"/>
      <c r="NT22" s="235"/>
    </row>
    <row r="23" spans="1:384" x14ac:dyDescent="0.2">
      <c r="A23" s="41" t="s">
        <v>32</v>
      </c>
      <c r="B23" s="39">
        <v>3017.5257320000001</v>
      </c>
      <c r="C23" s="39">
        <v>3528.7773548402301</v>
      </c>
      <c r="D23" s="39">
        <v>3541.3321679999999</v>
      </c>
      <c r="E23" s="39">
        <v>3265.3932369999998</v>
      </c>
      <c r="F23" s="136">
        <v>3306.6842977950164</v>
      </c>
      <c r="G23" s="39">
        <v>2682.3403800000001</v>
      </c>
      <c r="H23" s="39">
        <v>2366.9476239658652</v>
      </c>
      <c r="I23" s="39">
        <v>2702.7756959999997</v>
      </c>
      <c r="J23" s="39">
        <v>2454.4624960000001</v>
      </c>
      <c r="K23" s="136">
        <v>1615.6133462729817</v>
      </c>
      <c r="L23" s="42" t="s">
        <v>321</v>
      </c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  <c r="GO23" s="235"/>
      <c r="GP23" s="235"/>
      <c r="GQ23" s="235"/>
      <c r="GR23" s="235"/>
      <c r="GS23" s="235"/>
      <c r="GT23" s="235"/>
      <c r="GU23" s="235"/>
      <c r="GV23" s="235"/>
      <c r="GW23" s="235"/>
      <c r="GX23" s="235"/>
      <c r="GY23" s="235"/>
      <c r="GZ23" s="235"/>
      <c r="HA23" s="235"/>
      <c r="HB23" s="235"/>
      <c r="HC23" s="235"/>
      <c r="HD23" s="235"/>
      <c r="HE23" s="235"/>
      <c r="HF23" s="235"/>
      <c r="HG23" s="235"/>
      <c r="HH23" s="235"/>
      <c r="HI23" s="235"/>
      <c r="HJ23" s="235"/>
      <c r="HK23" s="235"/>
      <c r="HL23" s="235"/>
      <c r="HM23" s="235"/>
      <c r="HN23" s="235"/>
      <c r="HO23" s="235"/>
      <c r="HP23" s="235"/>
      <c r="HQ23" s="235"/>
      <c r="HR23" s="235"/>
      <c r="HS23" s="235"/>
      <c r="HT23" s="235"/>
      <c r="HU23" s="235"/>
      <c r="HV23" s="235"/>
      <c r="HW23" s="235"/>
      <c r="HX23" s="235"/>
      <c r="HY23" s="235"/>
      <c r="HZ23" s="235"/>
      <c r="IA23" s="235"/>
      <c r="IB23" s="235"/>
      <c r="IC23" s="235"/>
      <c r="ID23" s="235"/>
      <c r="IE23" s="235"/>
      <c r="IF23" s="235"/>
      <c r="IG23" s="235"/>
      <c r="IH23" s="235"/>
      <c r="II23" s="235"/>
      <c r="IJ23" s="235"/>
      <c r="IK23" s="235"/>
      <c r="IL23" s="235"/>
      <c r="IM23" s="235"/>
      <c r="IN23" s="235"/>
      <c r="IO23" s="235"/>
      <c r="IP23" s="235"/>
      <c r="IQ23" s="235"/>
      <c r="IR23" s="235"/>
      <c r="IS23" s="235"/>
      <c r="IT23" s="235"/>
      <c r="IU23" s="235"/>
      <c r="IV23" s="235"/>
      <c r="IW23" s="235"/>
      <c r="IX23" s="235"/>
      <c r="IY23" s="235"/>
      <c r="IZ23" s="235"/>
      <c r="JA23" s="235"/>
      <c r="JB23" s="235"/>
      <c r="JC23" s="235"/>
      <c r="JD23" s="235"/>
      <c r="JE23" s="235"/>
      <c r="JF23" s="235"/>
      <c r="JG23" s="235"/>
      <c r="JH23" s="235"/>
      <c r="JI23" s="235"/>
      <c r="JJ23" s="235"/>
      <c r="JK23" s="235"/>
      <c r="JL23" s="235"/>
      <c r="JM23" s="235"/>
      <c r="JN23" s="235"/>
      <c r="JO23" s="235"/>
      <c r="JP23" s="235"/>
      <c r="JQ23" s="235"/>
      <c r="JR23" s="235"/>
      <c r="JS23" s="235"/>
      <c r="JT23" s="235"/>
      <c r="JU23" s="235"/>
      <c r="JV23" s="235"/>
      <c r="JW23" s="235"/>
      <c r="JX23" s="235"/>
      <c r="JY23" s="235"/>
      <c r="JZ23" s="235"/>
      <c r="KA23" s="235"/>
      <c r="KB23" s="235"/>
      <c r="KC23" s="235"/>
      <c r="KD23" s="235"/>
      <c r="KE23" s="235"/>
      <c r="KF23" s="235"/>
      <c r="KG23" s="235"/>
      <c r="KH23" s="235"/>
      <c r="KI23" s="235"/>
      <c r="KJ23" s="235"/>
      <c r="KK23" s="235"/>
      <c r="KL23" s="235"/>
      <c r="KM23" s="235"/>
      <c r="KN23" s="235"/>
      <c r="KO23" s="235"/>
      <c r="KP23" s="235"/>
      <c r="KQ23" s="235"/>
      <c r="KR23" s="235"/>
      <c r="KS23" s="235"/>
      <c r="KT23" s="235"/>
      <c r="KU23" s="235"/>
      <c r="KV23" s="235"/>
      <c r="KW23" s="235"/>
      <c r="KX23" s="235"/>
      <c r="KY23" s="235"/>
      <c r="KZ23" s="235"/>
      <c r="LA23" s="235"/>
      <c r="LB23" s="235"/>
      <c r="LC23" s="235"/>
      <c r="LD23" s="235"/>
      <c r="LE23" s="235"/>
      <c r="LF23" s="235"/>
      <c r="LG23" s="235"/>
      <c r="LH23" s="235"/>
      <c r="LI23" s="235"/>
      <c r="LJ23" s="235"/>
      <c r="LK23" s="235"/>
      <c r="LL23" s="235"/>
      <c r="LM23" s="235"/>
      <c r="LN23" s="235"/>
      <c r="LO23" s="235"/>
      <c r="LP23" s="235"/>
      <c r="LQ23" s="235"/>
      <c r="LR23" s="235"/>
      <c r="LS23" s="235"/>
      <c r="LT23" s="235"/>
      <c r="LU23" s="235"/>
      <c r="LV23" s="235"/>
      <c r="LW23" s="235"/>
      <c r="LX23" s="235"/>
      <c r="LY23" s="235"/>
      <c r="LZ23" s="235"/>
      <c r="MA23" s="235"/>
      <c r="MB23" s="235"/>
      <c r="MC23" s="235"/>
      <c r="MD23" s="235"/>
      <c r="ME23" s="235"/>
      <c r="MF23" s="235"/>
      <c r="MG23" s="235"/>
      <c r="MH23" s="235"/>
      <c r="MI23" s="235"/>
      <c r="MJ23" s="235"/>
      <c r="MK23" s="235"/>
      <c r="ML23" s="235"/>
      <c r="MM23" s="235"/>
      <c r="MN23" s="235"/>
      <c r="MO23" s="235"/>
      <c r="MP23" s="235"/>
      <c r="MQ23" s="235"/>
      <c r="MR23" s="235"/>
      <c r="MS23" s="235"/>
      <c r="MT23" s="235"/>
      <c r="MU23" s="235"/>
      <c r="MV23" s="235"/>
      <c r="MW23" s="235"/>
      <c r="MX23" s="235"/>
      <c r="MY23" s="235"/>
      <c r="MZ23" s="235"/>
      <c r="NA23" s="235"/>
      <c r="NB23" s="235"/>
      <c r="NC23" s="235"/>
      <c r="ND23" s="235"/>
      <c r="NE23" s="235"/>
      <c r="NF23" s="235"/>
      <c r="NG23" s="235"/>
      <c r="NH23" s="235"/>
      <c r="NI23" s="235"/>
      <c r="NJ23" s="235"/>
      <c r="NK23" s="235"/>
      <c r="NL23" s="235"/>
      <c r="NM23" s="235"/>
      <c r="NN23" s="235"/>
      <c r="NO23" s="235"/>
      <c r="NP23" s="235"/>
      <c r="NQ23" s="235"/>
      <c r="NR23" s="235"/>
      <c r="NS23" s="235"/>
      <c r="NT23" s="235"/>
    </row>
    <row r="24" spans="1:384" x14ac:dyDescent="0.2">
      <c r="A24" s="41" t="s">
        <v>33</v>
      </c>
      <c r="B24" s="39">
        <v>6.9736989999999999</v>
      </c>
      <c r="C24" s="39">
        <v>5.856601839147964</v>
      </c>
      <c r="D24" s="39">
        <v>7.5716159999999997</v>
      </c>
      <c r="E24" s="39">
        <v>6.371302</v>
      </c>
      <c r="F24" s="136">
        <v>22.850448313270281</v>
      </c>
      <c r="G24" s="39">
        <v>0.30063800000000002</v>
      </c>
      <c r="H24" s="39">
        <v>0.71521428596561099</v>
      </c>
      <c r="I24" s="39">
        <v>2.3297279999999998</v>
      </c>
      <c r="J24" s="39">
        <v>0.81075699999999995</v>
      </c>
      <c r="K24" s="136">
        <v>1.6789994641153321</v>
      </c>
      <c r="L24" s="42" t="s">
        <v>34</v>
      </c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  <c r="GO24" s="235"/>
      <c r="GP24" s="235"/>
      <c r="GQ24" s="235"/>
      <c r="GR24" s="235"/>
      <c r="GS24" s="235"/>
      <c r="GT24" s="235"/>
      <c r="GU24" s="235"/>
      <c r="GV24" s="235"/>
      <c r="GW24" s="235"/>
      <c r="GX24" s="235"/>
      <c r="GY24" s="235"/>
      <c r="GZ24" s="235"/>
      <c r="HA24" s="235"/>
      <c r="HB24" s="235"/>
      <c r="HC24" s="235"/>
      <c r="HD24" s="235"/>
      <c r="HE24" s="235"/>
      <c r="HF24" s="235"/>
      <c r="HG24" s="235"/>
      <c r="HH24" s="235"/>
      <c r="HI24" s="235"/>
      <c r="HJ24" s="235"/>
      <c r="HK24" s="235"/>
      <c r="HL24" s="235"/>
      <c r="HM24" s="235"/>
      <c r="HN24" s="235"/>
      <c r="HO24" s="235"/>
      <c r="HP24" s="235"/>
      <c r="HQ24" s="235"/>
      <c r="HR24" s="235"/>
      <c r="HS24" s="235"/>
      <c r="HT24" s="235"/>
      <c r="HU24" s="235"/>
      <c r="HV24" s="235"/>
      <c r="HW24" s="235"/>
      <c r="HX24" s="235"/>
      <c r="HY24" s="235"/>
      <c r="HZ24" s="235"/>
      <c r="IA24" s="235"/>
      <c r="IB24" s="235"/>
      <c r="IC24" s="235"/>
      <c r="ID24" s="235"/>
      <c r="IE24" s="235"/>
      <c r="IF24" s="235"/>
      <c r="IG24" s="235"/>
      <c r="IH24" s="235"/>
      <c r="II24" s="235"/>
      <c r="IJ24" s="235"/>
      <c r="IK24" s="235"/>
      <c r="IL24" s="235"/>
      <c r="IM24" s="235"/>
      <c r="IN24" s="235"/>
      <c r="IO24" s="235"/>
      <c r="IP24" s="235"/>
      <c r="IQ24" s="235"/>
      <c r="IR24" s="235"/>
      <c r="IS24" s="235"/>
      <c r="IT24" s="235"/>
      <c r="IU24" s="235"/>
      <c r="IV24" s="235"/>
      <c r="IW24" s="235"/>
      <c r="IX24" s="235"/>
      <c r="IY24" s="235"/>
      <c r="IZ24" s="235"/>
      <c r="JA24" s="235"/>
      <c r="JB24" s="235"/>
      <c r="JC24" s="235"/>
      <c r="JD24" s="235"/>
      <c r="JE24" s="235"/>
      <c r="JF24" s="235"/>
      <c r="JG24" s="235"/>
      <c r="JH24" s="235"/>
      <c r="JI24" s="235"/>
      <c r="JJ24" s="235"/>
      <c r="JK24" s="235"/>
      <c r="JL24" s="235"/>
      <c r="JM24" s="235"/>
      <c r="JN24" s="235"/>
      <c r="JO24" s="235"/>
      <c r="JP24" s="235"/>
      <c r="JQ24" s="235"/>
      <c r="JR24" s="235"/>
      <c r="JS24" s="235"/>
      <c r="JT24" s="235"/>
      <c r="JU24" s="235"/>
      <c r="JV24" s="235"/>
      <c r="JW24" s="235"/>
      <c r="JX24" s="235"/>
      <c r="JY24" s="235"/>
      <c r="JZ24" s="235"/>
      <c r="KA24" s="235"/>
      <c r="KB24" s="235"/>
      <c r="KC24" s="235"/>
      <c r="KD24" s="235"/>
      <c r="KE24" s="235"/>
      <c r="KF24" s="235"/>
      <c r="KG24" s="235"/>
      <c r="KH24" s="235"/>
      <c r="KI24" s="235"/>
      <c r="KJ24" s="235"/>
      <c r="KK24" s="235"/>
      <c r="KL24" s="235"/>
      <c r="KM24" s="235"/>
      <c r="KN24" s="235"/>
      <c r="KO24" s="235"/>
      <c r="KP24" s="235"/>
      <c r="KQ24" s="235"/>
      <c r="KR24" s="235"/>
      <c r="KS24" s="235"/>
      <c r="KT24" s="235"/>
      <c r="KU24" s="235"/>
      <c r="KV24" s="235"/>
      <c r="KW24" s="235"/>
      <c r="KX24" s="235"/>
      <c r="KY24" s="235"/>
      <c r="KZ24" s="235"/>
      <c r="LA24" s="235"/>
      <c r="LB24" s="235"/>
      <c r="LC24" s="235"/>
      <c r="LD24" s="235"/>
      <c r="LE24" s="235"/>
      <c r="LF24" s="235"/>
      <c r="LG24" s="235"/>
      <c r="LH24" s="235"/>
      <c r="LI24" s="235"/>
      <c r="LJ24" s="235"/>
      <c r="LK24" s="235"/>
      <c r="LL24" s="235"/>
      <c r="LM24" s="235"/>
      <c r="LN24" s="235"/>
      <c r="LO24" s="235"/>
      <c r="LP24" s="235"/>
      <c r="LQ24" s="235"/>
      <c r="LR24" s="235"/>
      <c r="LS24" s="235"/>
      <c r="LT24" s="235"/>
      <c r="LU24" s="235"/>
      <c r="LV24" s="235"/>
      <c r="LW24" s="235"/>
      <c r="LX24" s="235"/>
      <c r="LY24" s="235"/>
      <c r="LZ24" s="235"/>
      <c r="MA24" s="235"/>
      <c r="MB24" s="235"/>
      <c r="MC24" s="235"/>
      <c r="MD24" s="235"/>
      <c r="ME24" s="235"/>
      <c r="MF24" s="235"/>
      <c r="MG24" s="235"/>
      <c r="MH24" s="235"/>
      <c r="MI24" s="235"/>
      <c r="MJ24" s="235"/>
      <c r="MK24" s="235"/>
      <c r="ML24" s="235"/>
      <c r="MM24" s="235"/>
      <c r="MN24" s="235"/>
      <c r="MO24" s="235"/>
      <c r="MP24" s="235"/>
      <c r="MQ24" s="235"/>
      <c r="MR24" s="235"/>
      <c r="MS24" s="235"/>
      <c r="MT24" s="235"/>
      <c r="MU24" s="235"/>
      <c r="MV24" s="235"/>
      <c r="MW24" s="235"/>
      <c r="MX24" s="235"/>
      <c r="MY24" s="235"/>
      <c r="MZ24" s="235"/>
      <c r="NA24" s="235"/>
      <c r="NB24" s="235"/>
      <c r="NC24" s="235"/>
      <c r="ND24" s="235"/>
      <c r="NE24" s="235"/>
      <c r="NF24" s="235"/>
      <c r="NG24" s="235"/>
      <c r="NH24" s="235"/>
      <c r="NI24" s="235"/>
      <c r="NJ24" s="235"/>
      <c r="NK24" s="235"/>
      <c r="NL24" s="235"/>
      <c r="NM24" s="235"/>
      <c r="NN24" s="235"/>
      <c r="NO24" s="235"/>
      <c r="NP24" s="235"/>
      <c r="NQ24" s="235"/>
      <c r="NR24" s="235"/>
      <c r="NS24" s="235"/>
      <c r="NT24" s="235"/>
    </row>
    <row r="25" spans="1:384" x14ac:dyDescent="0.2">
      <c r="A25" s="41" t="s">
        <v>35</v>
      </c>
      <c r="B25" s="39">
        <v>1639.392625</v>
      </c>
      <c r="C25" s="39">
        <v>1467.46904173547</v>
      </c>
      <c r="D25" s="39">
        <v>1082.8866959999998</v>
      </c>
      <c r="E25" s="39">
        <v>1068.956829</v>
      </c>
      <c r="F25" s="136">
        <v>1274.10547033682</v>
      </c>
      <c r="G25" s="39">
        <v>702.224604</v>
      </c>
      <c r="H25" s="39">
        <v>414.28200870855233</v>
      </c>
      <c r="I25" s="39">
        <v>306.65044799999998</v>
      </c>
      <c r="J25" s="39">
        <v>382.94903899999997</v>
      </c>
      <c r="K25" s="136">
        <v>390.56973075062922</v>
      </c>
      <c r="L25" s="42" t="s">
        <v>36</v>
      </c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  <c r="GO25" s="235"/>
      <c r="GP25" s="235"/>
      <c r="GQ25" s="235"/>
      <c r="GR25" s="235"/>
      <c r="GS25" s="235"/>
      <c r="GT25" s="235"/>
      <c r="GU25" s="235"/>
      <c r="GV25" s="235"/>
      <c r="GW25" s="235"/>
      <c r="GX25" s="235"/>
      <c r="GY25" s="235"/>
      <c r="GZ25" s="235"/>
      <c r="HA25" s="235"/>
      <c r="HB25" s="235"/>
      <c r="HC25" s="235"/>
      <c r="HD25" s="235"/>
      <c r="HE25" s="235"/>
      <c r="HF25" s="235"/>
      <c r="HG25" s="235"/>
      <c r="HH25" s="235"/>
      <c r="HI25" s="235"/>
      <c r="HJ25" s="235"/>
      <c r="HK25" s="235"/>
      <c r="HL25" s="235"/>
      <c r="HM25" s="235"/>
      <c r="HN25" s="235"/>
      <c r="HO25" s="235"/>
      <c r="HP25" s="235"/>
      <c r="HQ25" s="235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  <c r="IJ25" s="235"/>
      <c r="IK25" s="235"/>
      <c r="IL25" s="235"/>
      <c r="IM25" s="235"/>
      <c r="IN25" s="235"/>
      <c r="IO25" s="235"/>
      <c r="IP25" s="235"/>
      <c r="IQ25" s="235"/>
      <c r="IR25" s="235"/>
      <c r="IS25" s="235"/>
      <c r="IT25" s="235"/>
      <c r="IU25" s="235"/>
      <c r="IV25" s="235"/>
      <c r="IW25" s="235"/>
      <c r="IX25" s="235"/>
      <c r="IY25" s="235"/>
      <c r="IZ25" s="235"/>
      <c r="JA25" s="235"/>
      <c r="JB25" s="235"/>
      <c r="JC25" s="235"/>
      <c r="JD25" s="235"/>
      <c r="JE25" s="235"/>
      <c r="JF25" s="235"/>
      <c r="JG25" s="235"/>
      <c r="JH25" s="235"/>
      <c r="JI25" s="235"/>
      <c r="JJ25" s="235"/>
      <c r="JK25" s="235"/>
      <c r="JL25" s="235"/>
      <c r="JM25" s="235"/>
      <c r="JN25" s="235"/>
      <c r="JO25" s="235"/>
      <c r="JP25" s="235"/>
      <c r="JQ25" s="235"/>
      <c r="JR25" s="235"/>
      <c r="JS25" s="235"/>
      <c r="JT25" s="235"/>
      <c r="JU25" s="235"/>
      <c r="JV25" s="235"/>
      <c r="JW25" s="235"/>
      <c r="JX25" s="235"/>
      <c r="JY25" s="235"/>
      <c r="JZ25" s="235"/>
      <c r="KA25" s="235"/>
      <c r="KB25" s="235"/>
      <c r="KC25" s="235"/>
      <c r="KD25" s="235"/>
      <c r="KE25" s="235"/>
      <c r="KF25" s="235"/>
      <c r="KG25" s="235"/>
      <c r="KH25" s="235"/>
      <c r="KI25" s="235"/>
      <c r="KJ25" s="235"/>
      <c r="KK25" s="235"/>
      <c r="KL25" s="235"/>
      <c r="KM25" s="235"/>
      <c r="KN25" s="235"/>
      <c r="KO25" s="235"/>
      <c r="KP25" s="235"/>
      <c r="KQ25" s="235"/>
      <c r="KR25" s="235"/>
      <c r="KS25" s="235"/>
      <c r="KT25" s="235"/>
      <c r="KU25" s="235"/>
      <c r="KV25" s="235"/>
      <c r="KW25" s="235"/>
      <c r="KX25" s="235"/>
      <c r="KY25" s="235"/>
      <c r="KZ25" s="235"/>
      <c r="LA25" s="235"/>
      <c r="LB25" s="235"/>
      <c r="LC25" s="235"/>
      <c r="LD25" s="235"/>
      <c r="LE25" s="235"/>
      <c r="LF25" s="235"/>
      <c r="LG25" s="235"/>
      <c r="LH25" s="235"/>
      <c r="LI25" s="235"/>
      <c r="LJ25" s="235"/>
      <c r="LK25" s="235"/>
      <c r="LL25" s="235"/>
      <c r="LM25" s="235"/>
      <c r="LN25" s="235"/>
      <c r="LO25" s="235"/>
      <c r="LP25" s="235"/>
      <c r="LQ25" s="235"/>
      <c r="LR25" s="235"/>
      <c r="LS25" s="235"/>
      <c r="LT25" s="235"/>
      <c r="LU25" s="235"/>
      <c r="LV25" s="235"/>
      <c r="LW25" s="235"/>
      <c r="LX25" s="235"/>
      <c r="LY25" s="235"/>
      <c r="LZ25" s="235"/>
      <c r="MA25" s="235"/>
      <c r="MB25" s="235"/>
      <c r="MC25" s="235"/>
      <c r="MD25" s="235"/>
      <c r="ME25" s="235"/>
      <c r="MF25" s="235"/>
      <c r="MG25" s="235"/>
      <c r="MH25" s="235"/>
      <c r="MI25" s="235"/>
      <c r="MJ25" s="235"/>
      <c r="MK25" s="235"/>
      <c r="ML25" s="235"/>
      <c r="MM25" s="235"/>
      <c r="MN25" s="235"/>
      <c r="MO25" s="235"/>
      <c r="MP25" s="235"/>
      <c r="MQ25" s="235"/>
      <c r="MR25" s="235"/>
      <c r="MS25" s="235"/>
      <c r="MT25" s="235"/>
      <c r="MU25" s="235"/>
      <c r="MV25" s="235"/>
      <c r="MW25" s="235"/>
      <c r="MX25" s="235"/>
      <c r="MY25" s="235"/>
      <c r="MZ25" s="235"/>
      <c r="NA25" s="235"/>
      <c r="NB25" s="235"/>
      <c r="NC25" s="235"/>
      <c r="ND25" s="235"/>
      <c r="NE25" s="235"/>
      <c r="NF25" s="235"/>
      <c r="NG25" s="235"/>
      <c r="NH25" s="235"/>
      <c r="NI25" s="235"/>
      <c r="NJ25" s="235"/>
      <c r="NK25" s="235"/>
      <c r="NL25" s="235"/>
      <c r="NM25" s="235"/>
      <c r="NN25" s="235"/>
      <c r="NO25" s="235"/>
      <c r="NP25" s="235"/>
      <c r="NQ25" s="235"/>
      <c r="NR25" s="235"/>
      <c r="NS25" s="235"/>
      <c r="NT25" s="235"/>
    </row>
    <row r="26" spans="1:384" x14ac:dyDescent="0.2">
      <c r="A26" s="41" t="s">
        <v>37</v>
      </c>
      <c r="B26" s="39">
        <v>111.003874</v>
      </c>
      <c r="C26" s="39">
        <v>80.740424344790185</v>
      </c>
      <c r="D26" s="39">
        <v>81.686087999999998</v>
      </c>
      <c r="E26" s="39">
        <v>97.599931999999995</v>
      </c>
      <c r="F26" s="136">
        <v>104.53037642630255</v>
      </c>
      <c r="G26" s="39">
        <v>89.058987999999999</v>
      </c>
      <c r="H26" s="39">
        <v>106.26076310963799</v>
      </c>
      <c r="I26" s="39">
        <v>132.50327999999999</v>
      </c>
      <c r="J26" s="39">
        <v>106.75463499999999</v>
      </c>
      <c r="K26" s="136">
        <v>116.95854317792657</v>
      </c>
      <c r="L26" s="42" t="s">
        <v>38</v>
      </c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5"/>
      <c r="FL26" s="235"/>
      <c r="FM26" s="235"/>
      <c r="FN26" s="235"/>
      <c r="FO26" s="235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235"/>
      <c r="GC26" s="235"/>
      <c r="GD26" s="235"/>
      <c r="GE26" s="235"/>
      <c r="GF26" s="235"/>
      <c r="GG26" s="235"/>
      <c r="GH26" s="235"/>
      <c r="GI26" s="235"/>
      <c r="GJ26" s="235"/>
      <c r="GK26" s="235"/>
      <c r="GL26" s="235"/>
      <c r="GM26" s="235"/>
      <c r="GN26" s="235"/>
      <c r="GO26" s="235"/>
      <c r="GP26" s="235"/>
      <c r="GQ26" s="235"/>
      <c r="GR26" s="235"/>
      <c r="GS26" s="235"/>
      <c r="GT26" s="235"/>
      <c r="GU26" s="235"/>
      <c r="GV26" s="235"/>
      <c r="GW26" s="235"/>
      <c r="GX26" s="235"/>
      <c r="GY26" s="235"/>
      <c r="GZ26" s="235"/>
      <c r="HA26" s="235"/>
      <c r="HB26" s="235"/>
      <c r="HC26" s="235"/>
      <c r="HD26" s="235"/>
      <c r="HE26" s="235"/>
      <c r="HF26" s="235"/>
      <c r="HG26" s="235"/>
      <c r="HH26" s="235"/>
      <c r="HI26" s="235"/>
      <c r="HJ26" s="235"/>
      <c r="HK26" s="235"/>
      <c r="HL26" s="235"/>
      <c r="HM26" s="235"/>
      <c r="HN26" s="235"/>
      <c r="HO26" s="235"/>
      <c r="HP26" s="235"/>
      <c r="HQ26" s="235"/>
      <c r="HR26" s="235"/>
      <c r="HS26" s="235"/>
      <c r="HT26" s="235"/>
      <c r="HU26" s="235"/>
      <c r="HV26" s="235"/>
      <c r="HW26" s="235"/>
      <c r="HX26" s="235"/>
      <c r="HY26" s="235"/>
      <c r="HZ26" s="235"/>
      <c r="IA26" s="235"/>
      <c r="IB26" s="235"/>
      <c r="IC26" s="235"/>
      <c r="ID26" s="235"/>
      <c r="IE26" s="235"/>
      <c r="IF26" s="235"/>
      <c r="IG26" s="235"/>
      <c r="IH26" s="235"/>
      <c r="II26" s="235"/>
      <c r="IJ26" s="235"/>
      <c r="IK26" s="235"/>
      <c r="IL26" s="235"/>
      <c r="IM26" s="235"/>
      <c r="IN26" s="235"/>
      <c r="IO26" s="235"/>
      <c r="IP26" s="235"/>
      <c r="IQ26" s="235"/>
      <c r="IR26" s="235"/>
      <c r="IS26" s="235"/>
      <c r="IT26" s="235"/>
      <c r="IU26" s="235"/>
      <c r="IV26" s="235"/>
      <c r="IW26" s="235"/>
      <c r="IX26" s="235"/>
      <c r="IY26" s="235"/>
      <c r="IZ26" s="235"/>
      <c r="JA26" s="235"/>
      <c r="JB26" s="235"/>
      <c r="JC26" s="235"/>
      <c r="JD26" s="235"/>
      <c r="JE26" s="235"/>
      <c r="JF26" s="235"/>
      <c r="JG26" s="235"/>
      <c r="JH26" s="235"/>
      <c r="JI26" s="235"/>
      <c r="JJ26" s="235"/>
      <c r="JK26" s="235"/>
      <c r="JL26" s="235"/>
      <c r="JM26" s="235"/>
      <c r="JN26" s="235"/>
      <c r="JO26" s="235"/>
      <c r="JP26" s="235"/>
      <c r="JQ26" s="235"/>
      <c r="JR26" s="235"/>
      <c r="JS26" s="235"/>
      <c r="JT26" s="235"/>
      <c r="JU26" s="235"/>
      <c r="JV26" s="235"/>
      <c r="JW26" s="235"/>
      <c r="JX26" s="235"/>
      <c r="JY26" s="235"/>
      <c r="JZ26" s="235"/>
      <c r="KA26" s="235"/>
      <c r="KB26" s="235"/>
      <c r="KC26" s="235"/>
      <c r="KD26" s="235"/>
      <c r="KE26" s="235"/>
      <c r="KF26" s="235"/>
      <c r="KG26" s="235"/>
      <c r="KH26" s="235"/>
      <c r="KI26" s="235"/>
      <c r="KJ26" s="235"/>
      <c r="KK26" s="235"/>
      <c r="KL26" s="235"/>
      <c r="KM26" s="235"/>
      <c r="KN26" s="235"/>
      <c r="KO26" s="235"/>
      <c r="KP26" s="235"/>
      <c r="KQ26" s="235"/>
      <c r="KR26" s="235"/>
      <c r="KS26" s="235"/>
      <c r="KT26" s="235"/>
      <c r="KU26" s="235"/>
      <c r="KV26" s="235"/>
      <c r="KW26" s="235"/>
      <c r="KX26" s="235"/>
      <c r="KY26" s="235"/>
      <c r="KZ26" s="235"/>
      <c r="LA26" s="235"/>
      <c r="LB26" s="235"/>
      <c r="LC26" s="235"/>
      <c r="LD26" s="235"/>
      <c r="LE26" s="235"/>
      <c r="LF26" s="235"/>
      <c r="LG26" s="235"/>
      <c r="LH26" s="235"/>
      <c r="LI26" s="235"/>
      <c r="LJ26" s="235"/>
      <c r="LK26" s="235"/>
      <c r="LL26" s="235"/>
      <c r="LM26" s="235"/>
      <c r="LN26" s="235"/>
      <c r="LO26" s="235"/>
      <c r="LP26" s="235"/>
      <c r="LQ26" s="235"/>
      <c r="LR26" s="235"/>
      <c r="LS26" s="235"/>
      <c r="LT26" s="235"/>
      <c r="LU26" s="235"/>
      <c r="LV26" s="235"/>
      <c r="LW26" s="235"/>
      <c r="LX26" s="235"/>
      <c r="LY26" s="235"/>
      <c r="LZ26" s="235"/>
      <c r="MA26" s="235"/>
      <c r="MB26" s="235"/>
      <c r="MC26" s="235"/>
      <c r="MD26" s="235"/>
      <c r="ME26" s="235"/>
      <c r="MF26" s="235"/>
      <c r="MG26" s="235"/>
      <c r="MH26" s="235"/>
      <c r="MI26" s="235"/>
      <c r="MJ26" s="235"/>
      <c r="MK26" s="235"/>
      <c r="ML26" s="235"/>
      <c r="MM26" s="235"/>
      <c r="MN26" s="235"/>
      <c r="MO26" s="235"/>
      <c r="MP26" s="235"/>
      <c r="MQ26" s="235"/>
      <c r="MR26" s="235"/>
      <c r="MS26" s="235"/>
      <c r="MT26" s="235"/>
      <c r="MU26" s="235"/>
      <c r="MV26" s="235"/>
      <c r="MW26" s="235"/>
      <c r="MX26" s="235"/>
      <c r="MY26" s="235"/>
      <c r="MZ26" s="235"/>
      <c r="NA26" s="235"/>
      <c r="NB26" s="235"/>
      <c r="NC26" s="235"/>
      <c r="ND26" s="235"/>
      <c r="NE26" s="235"/>
      <c r="NF26" s="235"/>
      <c r="NG26" s="235"/>
      <c r="NH26" s="235"/>
      <c r="NI26" s="235"/>
      <c r="NJ26" s="235"/>
      <c r="NK26" s="235"/>
      <c r="NL26" s="235"/>
      <c r="NM26" s="235"/>
      <c r="NN26" s="235"/>
      <c r="NO26" s="235"/>
      <c r="NP26" s="235"/>
      <c r="NQ26" s="235"/>
      <c r="NR26" s="235"/>
      <c r="NS26" s="235"/>
      <c r="NT26" s="235"/>
    </row>
    <row r="27" spans="1:384" x14ac:dyDescent="0.2">
      <c r="A27" s="41" t="s">
        <v>39</v>
      </c>
      <c r="B27" s="39">
        <v>1054.606859</v>
      </c>
      <c r="C27" s="39">
        <v>1398.1840461572097</v>
      </c>
      <c r="D27" s="39">
        <v>1505.2955039999999</v>
      </c>
      <c r="E27" s="39">
        <v>1519.5316539999999</v>
      </c>
      <c r="F27" s="136">
        <v>2051.4157943509913</v>
      </c>
      <c r="G27" s="39">
        <v>1297.0950929999999</v>
      </c>
      <c r="H27" s="39">
        <v>1039.2739681865396</v>
      </c>
      <c r="I27" s="39">
        <v>635.72452799999996</v>
      </c>
      <c r="J27" s="39">
        <v>582.34478000000001</v>
      </c>
      <c r="K27" s="136">
        <v>461.5328254192309</v>
      </c>
      <c r="L27" s="42" t="s">
        <v>196</v>
      </c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5"/>
      <c r="GO27" s="235"/>
      <c r="GP27" s="235"/>
      <c r="GQ27" s="235"/>
      <c r="GR27" s="235"/>
      <c r="GS27" s="235"/>
      <c r="GT27" s="235"/>
      <c r="GU27" s="235"/>
      <c r="GV27" s="235"/>
      <c r="GW27" s="235"/>
      <c r="GX27" s="235"/>
      <c r="GY27" s="235"/>
      <c r="GZ27" s="235"/>
      <c r="HA27" s="235"/>
      <c r="HB27" s="235"/>
      <c r="HC27" s="235"/>
      <c r="HD27" s="235"/>
      <c r="HE27" s="235"/>
      <c r="HF27" s="235"/>
      <c r="HG27" s="235"/>
      <c r="HH27" s="235"/>
      <c r="HI27" s="235"/>
      <c r="HJ27" s="235"/>
      <c r="HK27" s="235"/>
      <c r="HL27" s="235"/>
      <c r="HM27" s="235"/>
      <c r="HN27" s="235"/>
      <c r="HO27" s="235"/>
      <c r="HP27" s="235"/>
      <c r="HQ27" s="235"/>
      <c r="HR27" s="235"/>
      <c r="HS27" s="235"/>
      <c r="HT27" s="235"/>
      <c r="HU27" s="235"/>
      <c r="HV27" s="235"/>
      <c r="HW27" s="235"/>
      <c r="HX27" s="235"/>
      <c r="HY27" s="235"/>
      <c r="HZ27" s="235"/>
      <c r="IA27" s="235"/>
      <c r="IB27" s="235"/>
      <c r="IC27" s="235"/>
      <c r="ID27" s="235"/>
      <c r="IE27" s="235"/>
      <c r="IF27" s="235"/>
      <c r="IG27" s="235"/>
      <c r="IH27" s="235"/>
      <c r="II27" s="235"/>
      <c r="IJ27" s="235"/>
      <c r="IK27" s="235"/>
      <c r="IL27" s="235"/>
      <c r="IM27" s="235"/>
      <c r="IN27" s="235"/>
      <c r="IO27" s="235"/>
      <c r="IP27" s="235"/>
      <c r="IQ27" s="235"/>
      <c r="IR27" s="235"/>
      <c r="IS27" s="235"/>
      <c r="IT27" s="235"/>
      <c r="IU27" s="235"/>
      <c r="IV27" s="235"/>
      <c r="IW27" s="235"/>
      <c r="IX27" s="235"/>
      <c r="IY27" s="235"/>
      <c r="IZ27" s="235"/>
      <c r="JA27" s="235"/>
      <c r="JB27" s="235"/>
      <c r="JC27" s="235"/>
      <c r="JD27" s="235"/>
      <c r="JE27" s="235"/>
      <c r="JF27" s="235"/>
      <c r="JG27" s="235"/>
      <c r="JH27" s="235"/>
      <c r="JI27" s="235"/>
      <c r="JJ27" s="235"/>
      <c r="JK27" s="235"/>
      <c r="JL27" s="235"/>
      <c r="JM27" s="235"/>
      <c r="JN27" s="235"/>
      <c r="JO27" s="235"/>
      <c r="JP27" s="235"/>
      <c r="JQ27" s="235"/>
      <c r="JR27" s="235"/>
      <c r="JS27" s="235"/>
      <c r="JT27" s="235"/>
      <c r="JU27" s="235"/>
      <c r="JV27" s="235"/>
      <c r="JW27" s="235"/>
      <c r="JX27" s="235"/>
      <c r="JY27" s="235"/>
      <c r="JZ27" s="235"/>
      <c r="KA27" s="235"/>
      <c r="KB27" s="235"/>
      <c r="KC27" s="235"/>
      <c r="KD27" s="235"/>
      <c r="KE27" s="235"/>
      <c r="KF27" s="235"/>
      <c r="KG27" s="235"/>
      <c r="KH27" s="235"/>
      <c r="KI27" s="235"/>
      <c r="KJ27" s="235"/>
      <c r="KK27" s="235"/>
      <c r="KL27" s="235"/>
      <c r="KM27" s="235"/>
      <c r="KN27" s="235"/>
      <c r="KO27" s="235"/>
      <c r="KP27" s="235"/>
      <c r="KQ27" s="235"/>
      <c r="KR27" s="235"/>
      <c r="KS27" s="235"/>
      <c r="KT27" s="235"/>
      <c r="KU27" s="235"/>
      <c r="KV27" s="235"/>
      <c r="KW27" s="235"/>
      <c r="KX27" s="235"/>
      <c r="KY27" s="235"/>
      <c r="KZ27" s="235"/>
      <c r="LA27" s="235"/>
      <c r="LB27" s="235"/>
      <c r="LC27" s="235"/>
      <c r="LD27" s="235"/>
      <c r="LE27" s="235"/>
      <c r="LF27" s="235"/>
      <c r="LG27" s="235"/>
      <c r="LH27" s="235"/>
      <c r="LI27" s="235"/>
      <c r="LJ27" s="235"/>
      <c r="LK27" s="235"/>
      <c r="LL27" s="235"/>
      <c r="LM27" s="235"/>
      <c r="LN27" s="235"/>
      <c r="LO27" s="235"/>
      <c r="LP27" s="235"/>
      <c r="LQ27" s="235"/>
      <c r="LR27" s="235"/>
      <c r="LS27" s="235"/>
      <c r="LT27" s="235"/>
      <c r="LU27" s="235"/>
      <c r="LV27" s="235"/>
      <c r="LW27" s="235"/>
      <c r="LX27" s="235"/>
      <c r="LY27" s="235"/>
      <c r="LZ27" s="235"/>
      <c r="MA27" s="235"/>
      <c r="MB27" s="235"/>
      <c r="MC27" s="235"/>
      <c r="MD27" s="235"/>
      <c r="ME27" s="235"/>
      <c r="MF27" s="235"/>
      <c r="MG27" s="235"/>
      <c r="MH27" s="235"/>
      <c r="MI27" s="235"/>
      <c r="MJ27" s="235"/>
      <c r="MK27" s="235"/>
      <c r="ML27" s="235"/>
      <c r="MM27" s="235"/>
      <c r="MN27" s="235"/>
      <c r="MO27" s="235"/>
      <c r="MP27" s="235"/>
      <c r="MQ27" s="235"/>
      <c r="MR27" s="235"/>
      <c r="MS27" s="235"/>
      <c r="MT27" s="235"/>
      <c r="MU27" s="235"/>
      <c r="MV27" s="235"/>
      <c r="MW27" s="235"/>
      <c r="MX27" s="235"/>
      <c r="MY27" s="235"/>
      <c r="MZ27" s="235"/>
      <c r="NA27" s="235"/>
      <c r="NB27" s="235"/>
      <c r="NC27" s="235"/>
      <c r="ND27" s="235"/>
      <c r="NE27" s="235"/>
      <c r="NF27" s="235"/>
      <c r="NG27" s="235"/>
      <c r="NH27" s="235"/>
      <c r="NI27" s="235"/>
      <c r="NJ27" s="235"/>
      <c r="NK27" s="235"/>
      <c r="NL27" s="235"/>
      <c r="NM27" s="235"/>
      <c r="NN27" s="235"/>
      <c r="NO27" s="235"/>
      <c r="NP27" s="235"/>
      <c r="NQ27" s="235"/>
      <c r="NR27" s="235"/>
      <c r="NS27" s="235"/>
      <c r="NT27" s="235"/>
    </row>
    <row r="28" spans="1:384" x14ac:dyDescent="0.2">
      <c r="A28" s="41" t="s">
        <v>40</v>
      </c>
      <c r="B28" s="39">
        <v>689.90977999999996</v>
      </c>
      <c r="C28" s="39">
        <v>943.26563181095753</v>
      </c>
      <c r="D28" s="39">
        <v>660.04106399999989</v>
      </c>
      <c r="E28" s="39">
        <v>843.56467599999996</v>
      </c>
      <c r="F28" s="136">
        <v>684.27598962213494</v>
      </c>
      <c r="G28" s="39">
        <v>39.033282999999997</v>
      </c>
      <c r="H28" s="39">
        <v>37.003785509687475</v>
      </c>
      <c r="I28" s="39">
        <v>32.761799999999994</v>
      </c>
      <c r="J28" s="39">
        <v>37.391214999999995</v>
      </c>
      <c r="K28" s="136">
        <v>25.174480910742478</v>
      </c>
      <c r="L28" s="42" t="s">
        <v>41</v>
      </c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5"/>
      <c r="FL28" s="235"/>
      <c r="FM28" s="235"/>
      <c r="FN28" s="235"/>
      <c r="FO28" s="235"/>
      <c r="FP28" s="235"/>
      <c r="FQ28" s="235"/>
      <c r="FR28" s="235"/>
      <c r="FS28" s="235"/>
      <c r="FT28" s="235"/>
      <c r="FU28" s="235"/>
      <c r="FV28" s="235"/>
      <c r="FW28" s="235"/>
      <c r="FX28" s="235"/>
      <c r="FY28" s="235"/>
      <c r="FZ28" s="235"/>
      <c r="GA28" s="235"/>
      <c r="GB28" s="235"/>
      <c r="GC28" s="235"/>
      <c r="GD28" s="235"/>
      <c r="GE28" s="235"/>
      <c r="GF28" s="235"/>
      <c r="GG28" s="235"/>
      <c r="GH28" s="235"/>
      <c r="GI28" s="235"/>
      <c r="GJ28" s="235"/>
      <c r="GK28" s="235"/>
      <c r="GL28" s="235"/>
      <c r="GM28" s="235"/>
      <c r="GN28" s="235"/>
      <c r="GO28" s="235"/>
      <c r="GP28" s="235"/>
      <c r="GQ28" s="235"/>
      <c r="GR28" s="235"/>
      <c r="GS28" s="235"/>
      <c r="GT28" s="235"/>
      <c r="GU28" s="235"/>
      <c r="GV28" s="235"/>
      <c r="GW28" s="235"/>
      <c r="GX28" s="235"/>
      <c r="GY28" s="235"/>
      <c r="GZ28" s="235"/>
      <c r="HA28" s="235"/>
      <c r="HB28" s="235"/>
      <c r="HC28" s="235"/>
      <c r="HD28" s="235"/>
      <c r="HE28" s="235"/>
      <c r="HF28" s="235"/>
      <c r="HG28" s="235"/>
      <c r="HH28" s="235"/>
      <c r="HI28" s="235"/>
      <c r="HJ28" s="235"/>
      <c r="HK28" s="235"/>
      <c r="HL28" s="235"/>
      <c r="HM28" s="235"/>
      <c r="HN28" s="235"/>
      <c r="HO28" s="235"/>
      <c r="HP28" s="235"/>
      <c r="HQ28" s="235"/>
      <c r="HR28" s="235"/>
      <c r="HS28" s="235"/>
      <c r="HT28" s="235"/>
      <c r="HU28" s="235"/>
      <c r="HV28" s="235"/>
      <c r="HW28" s="235"/>
      <c r="HX28" s="235"/>
      <c r="HY28" s="235"/>
      <c r="HZ28" s="235"/>
      <c r="IA28" s="235"/>
      <c r="IB28" s="235"/>
      <c r="IC28" s="235"/>
      <c r="ID28" s="235"/>
      <c r="IE28" s="235"/>
      <c r="IF28" s="235"/>
      <c r="IG28" s="235"/>
      <c r="IH28" s="235"/>
      <c r="II28" s="235"/>
      <c r="IJ28" s="235"/>
      <c r="IK28" s="235"/>
      <c r="IL28" s="235"/>
      <c r="IM28" s="235"/>
      <c r="IN28" s="235"/>
      <c r="IO28" s="235"/>
      <c r="IP28" s="235"/>
      <c r="IQ28" s="235"/>
      <c r="IR28" s="235"/>
      <c r="IS28" s="235"/>
      <c r="IT28" s="235"/>
      <c r="IU28" s="235"/>
      <c r="IV28" s="235"/>
      <c r="IW28" s="235"/>
      <c r="IX28" s="235"/>
      <c r="IY28" s="235"/>
      <c r="IZ28" s="235"/>
      <c r="JA28" s="235"/>
      <c r="JB28" s="235"/>
      <c r="JC28" s="235"/>
      <c r="JD28" s="235"/>
      <c r="JE28" s="235"/>
      <c r="JF28" s="235"/>
      <c r="JG28" s="235"/>
      <c r="JH28" s="235"/>
      <c r="JI28" s="235"/>
      <c r="JJ28" s="235"/>
      <c r="JK28" s="235"/>
      <c r="JL28" s="235"/>
      <c r="JM28" s="235"/>
      <c r="JN28" s="235"/>
      <c r="JO28" s="235"/>
      <c r="JP28" s="235"/>
      <c r="JQ28" s="235"/>
      <c r="JR28" s="235"/>
      <c r="JS28" s="235"/>
      <c r="JT28" s="235"/>
      <c r="JU28" s="235"/>
      <c r="JV28" s="235"/>
      <c r="JW28" s="235"/>
      <c r="JX28" s="235"/>
      <c r="JY28" s="235"/>
      <c r="JZ28" s="235"/>
      <c r="KA28" s="235"/>
      <c r="KB28" s="235"/>
      <c r="KC28" s="235"/>
      <c r="KD28" s="235"/>
      <c r="KE28" s="235"/>
      <c r="KF28" s="235"/>
      <c r="KG28" s="235"/>
      <c r="KH28" s="235"/>
      <c r="KI28" s="235"/>
      <c r="KJ28" s="235"/>
      <c r="KK28" s="235"/>
      <c r="KL28" s="235"/>
      <c r="KM28" s="235"/>
      <c r="KN28" s="235"/>
      <c r="KO28" s="235"/>
      <c r="KP28" s="235"/>
      <c r="KQ28" s="235"/>
      <c r="KR28" s="235"/>
      <c r="KS28" s="235"/>
      <c r="KT28" s="235"/>
      <c r="KU28" s="235"/>
      <c r="KV28" s="235"/>
      <c r="KW28" s="235"/>
      <c r="KX28" s="235"/>
      <c r="KY28" s="235"/>
      <c r="KZ28" s="235"/>
      <c r="LA28" s="235"/>
      <c r="LB28" s="235"/>
      <c r="LC28" s="235"/>
      <c r="LD28" s="235"/>
      <c r="LE28" s="235"/>
      <c r="LF28" s="235"/>
      <c r="LG28" s="235"/>
      <c r="LH28" s="235"/>
      <c r="LI28" s="235"/>
      <c r="LJ28" s="235"/>
      <c r="LK28" s="235"/>
      <c r="LL28" s="235"/>
      <c r="LM28" s="235"/>
      <c r="LN28" s="235"/>
      <c r="LO28" s="235"/>
      <c r="LP28" s="235"/>
      <c r="LQ28" s="235"/>
      <c r="LR28" s="235"/>
      <c r="LS28" s="235"/>
      <c r="LT28" s="235"/>
      <c r="LU28" s="235"/>
      <c r="LV28" s="235"/>
      <c r="LW28" s="235"/>
      <c r="LX28" s="235"/>
      <c r="LY28" s="235"/>
      <c r="LZ28" s="235"/>
      <c r="MA28" s="235"/>
      <c r="MB28" s="235"/>
      <c r="MC28" s="235"/>
      <c r="MD28" s="235"/>
      <c r="ME28" s="235"/>
      <c r="MF28" s="235"/>
      <c r="MG28" s="235"/>
      <c r="MH28" s="235"/>
      <c r="MI28" s="235"/>
      <c r="MJ28" s="235"/>
      <c r="MK28" s="235"/>
      <c r="ML28" s="235"/>
      <c r="MM28" s="235"/>
      <c r="MN28" s="235"/>
      <c r="MO28" s="235"/>
      <c r="MP28" s="235"/>
      <c r="MQ28" s="235"/>
      <c r="MR28" s="235"/>
      <c r="MS28" s="235"/>
      <c r="MT28" s="235"/>
      <c r="MU28" s="235"/>
      <c r="MV28" s="235"/>
      <c r="MW28" s="235"/>
      <c r="MX28" s="235"/>
      <c r="MY28" s="235"/>
      <c r="MZ28" s="235"/>
      <c r="NA28" s="235"/>
      <c r="NB28" s="235"/>
      <c r="NC28" s="235"/>
      <c r="ND28" s="235"/>
      <c r="NE28" s="235"/>
      <c r="NF28" s="235"/>
      <c r="NG28" s="235"/>
      <c r="NH28" s="235"/>
      <c r="NI28" s="235"/>
      <c r="NJ28" s="235"/>
      <c r="NK28" s="235"/>
      <c r="NL28" s="235"/>
      <c r="NM28" s="235"/>
      <c r="NN28" s="235"/>
      <c r="NO28" s="235"/>
      <c r="NP28" s="235"/>
      <c r="NQ28" s="235"/>
      <c r="NR28" s="235"/>
      <c r="NS28" s="235"/>
      <c r="NT28" s="235"/>
    </row>
    <row r="29" spans="1:384" ht="25.5" x14ac:dyDescent="0.2">
      <c r="A29" s="203" t="s">
        <v>229</v>
      </c>
      <c r="B29" s="39">
        <v>1179.5925970000001</v>
      </c>
      <c r="C29" s="39">
        <v>1301.3746122955602</v>
      </c>
      <c r="D29" s="39">
        <v>1409.1942239999998</v>
      </c>
      <c r="E29" s="39">
        <v>1629.909727</v>
      </c>
      <c r="F29" s="136">
        <v>1288.3782981087177</v>
      </c>
      <c r="G29" s="39">
        <v>966.38496399999997</v>
      </c>
      <c r="H29" s="39">
        <v>865.79421616274954</v>
      </c>
      <c r="I29" s="39">
        <v>969.89488799999992</v>
      </c>
      <c r="J29" s="39">
        <v>1010.9919199999999</v>
      </c>
      <c r="K29" s="136">
        <v>951.00247434941912</v>
      </c>
      <c r="L29" s="204" t="s">
        <v>228</v>
      </c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  <c r="FT29" s="235"/>
      <c r="FU29" s="235"/>
      <c r="FV29" s="235"/>
      <c r="FW29" s="235"/>
      <c r="FX29" s="235"/>
      <c r="FY29" s="235"/>
      <c r="FZ29" s="235"/>
      <c r="GA29" s="235"/>
      <c r="GB29" s="235"/>
      <c r="GC29" s="235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  <c r="GO29" s="235"/>
      <c r="GP29" s="235"/>
      <c r="GQ29" s="235"/>
      <c r="GR29" s="235"/>
      <c r="GS29" s="235"/>
      <c r="GT29" s="235"/>
      <c r="GU29" s="235"/>
      <c r="GV29" s="235"/>
      <c r="GW29" s="235"/>
      <c r="GX29" s="235"/>
      <c r="GY29" s="235"/>
      <c r="GZ29" s="235"/>
      <c r="HA29" s="235"/>
      <c r="HB29" s="235"/>
      <c r="HC29" s="235"/>
      <c r="HD29" s="235"/>
      <c r="HE29" s="235"/>
      <c r="HF29" s="235"/>
      <c r="HG29" s="235"/>
      <c r="HH29" s="235"/>
      <c r="HI29" s="235"/>
      <c r="HJ29" s="235"/>
      <c r="HK29" s="235"/>
      <c r="HL29" s="235"/>
      <c r="HM29" s="235"/>
      <c r="HN29" s="235"/>
      <c r="HO29" s="235"/>
      <c r="HP29" s="235"/>
      <c r="HQ29" s="235"/>
      <c r="HR29" s="235"/>
      <c r="HS29" s="235"/>
      <c r="HT29" s="235"/>
      <c r="HU29" s="235"/>
      <c r="HV29" s="235"/>
      <c r="HW29" s="235"/>
      <c r="HX29" s="235"/>
      <c r="HY29" s="235"/>
      <c r="HZ29" s="235"/>
      <c r="IA29" s="235"/>
      <c r="IB29" s="235"/>
      <c r="IC29" s="235"/>
      <c r="ID29" s="235"/>
      <c r="IE29" s="235"/>
      <c r="IF29" s="235"/>
      <c r="IG29" s="235"/>
      <c r="IH29" s="235"/>
      <c r="II29" s="235"/>
      <c r="IJ29" s="235"/>
      <c r="IK29" s="235"/>
      <c r="IL29" s="235"/>
      <c r="IM29" s="235"/>
      <c r="IN29" s="235"/>
      <c r="IO29" s="235"/>
      <c r="IP29" s="235"/>
      <c r="IQ29" s="235"/>
      <c r="IR29" s="235"/>
      <c r="IS29" s="235"/>
      <c r="IT29" s="235"/>
      <c r="IU29" s="235"/>
      <c r="IV29" s="235"/>
      <c r="IW29" s="235"/>
      <c r="IX29" s="235"/>
      <c r="IY29" s="235"/>
      <c r="IZ29" s="235"/>
      <c r="JA29" s="235"/>
      <c r="JB29" s="235"/>
      <c r="JC29" s="235"/>
      <c r="JD29" s="235"/>
      <c r="JE29" s="235"/>
      <c r="JF29" s="235"/>
      <c r="JG29" s="235"/>
      <c r="JH29" s="235"/>
      <c r="JI29" s="235"/>
      <c r="JJ29" s="235"/>
      <c r="JK29" s="235"/>
      <c r="JL29" s="235"/>
      <c r="JM29" s="235"/>
      <c r="JN29" s="235"/>
      <c r="JO29" s="235"/>
      <c r="JP29" s="235"/>
      <c r="JQ29" s="235"/>
      <c r="JR29" s="235"/>
      <c r="JS29" s="235"/>
      <c r="JT29" s="235"/>
      <c r="JU29" s="235"/>
      <c r="JV29" s="235"/>
      <c r="JW29" s="235"/>
      <c r="JX29" s="235"/>
      <c r="JY29" s="235"/>
      <c r="JZ29" s="235"/>
      <c r="KA29" s="235"/>
      <c r="KB29" s="235"/>
      <c r="KC29" s="235"/>
      <c r="KD29" s="235"/>
      <c r="KE29" s="235"/>
      <c r="KF29" s="235"/>
      <c r="KG29" s="235"/>
      <c r="KH29" s="235"/>
      <c r="KI29" s="235"/>
      <c r="KJ29" s="235"/>
      <c r="KK29" s="235"/>
      <c r="KL29" s="235"/>
      <c r="KM29" s="235"/>
      <c r="KN29" s="235"/>
      <c r="KO29" s="235"/>
      <c r="KP29" s="235"/>
      <c r="KQ29" s="235"/>
      <c r="KR29" s="235"/>
      <c r="KS29" s="235"/>
      <c r="KT29" s="235"/>
      <c r="KU29" s="235"/>
      <c r="KV29" s="235"/>
      <c r="KW29" s="235"/>
      <c r="KX29" s="235"/>
      <c r="KY29" s="235"/>
      <c r="KZ29" s="235"/>
      <c r="LA29" s="235"/>
      <c r="LB29" s="235"/>
      <c r="LC29" s="235"/>
      <c r="LD29" s="235"/>
      <c r="LE29" s="235"/>
      <c r="LF29" s="235"/>
      <c r="LG29" s="235"/>
      <c r="LH29" s="235"/>
      <c r="LI29" s="235"/>
      <c r="LJ29" s="235"/>
      <c r="LK29" s="235"/>
      <c r="LL29" s="235"/>
      <c r="LM29" s="235"/>
      <c r="LN29" s="235"/>
      <c r="LO29" s="235"/>
      <c r="LP29" s="235"/>
      <c r="LQ29" s="235"/>
      <c r="LR29" s="235"/>
      <c r="LS29" s="235"/>
      <c r="LT29" s="235"/>
      <c r="LU29" s="235"/>
      <c r="LV29" s="235"/>
      <c r="LW29" s="235"/>
      <c r="LX29" s="235"/>
      <c r="LY29" s="235"/>
      <c r="LZ29" s="235"/>
      <c r="MA29" s="235"/>
      <c r="MB29" s="235"/>
      <c r="MC29" s="235"/>
      <c r="MD29" s="235"/>
      <c r="ME29" s="235"/>
      <c r="MF29" s="235"/>
      <c r="MG29" s="235"/>
      <c r="MH29" s="235"/>
      <c r="MI29" s="235"/>
      <c r="MJ29" s="235"/>
      <c r="MK29" s="235"/>
      <c r="ML29" s="235"/>
      <c r="MM29" s="235"/>
      <c r="MN29" s="235"/>
      <c r="MO29" s="235"/>
      <c r="MP29" s="235"/>
      <c r="MQ29" s="235"/>
      <c r="MR29" s="235"/>
      <c r="MS29" s="235"/>
      <c r="MT29" s="235"/>
      <c r="MU29" s="235"/>
      <c r="MV29" s="235"/>
      <c r="MW29" s="235"/>
      <c r="MX29" s="235"/>
      <c r="MY29" s="235"/>
      <c r="MZ29" s="235"/>
      <c r="NA29" s="235"/>
      <c r="NB29" s="235"/>
      <c r="NC29" s="235"/>
      <c r="ND29" s="235"/>
      <c r="NE29" s="235"/>
      <c r="NF29" s="235"/>
      <c r="NG29" s="235"/>
      <c r="NH29" s="235"/>
      <c r="NI29" s="235"/>
      <c r="NJ29" s="235"/>
      <c r="NK29" s="235"/>
      <c r="NL29" s="235"/>
      <c r="NM29" s="235"/>
      <c r="NN29" s="235"/>
      <c r="NO29" s="235"/>
      <c r="NP29" s="235"/>
      <c r="NQ29" s="235"/>
      <c r="NR29" s="235"/>
      <c r="NS29" s="235"/>
      <c r="NT29" s="235"/>
    </row>
    <row r="30" spans="1:384" x14ac:dyDescent="0.2">
      <c r="A30" s="197" t="s">
        <v>43</v>
      </c>
      <c r="B30" s="18">
        <v>1349.3350250000001</v>
      </c>
      <c r="C30" s="18">
        <v>1775.0878364256291</v>
      </c>
      <c r="D30" s="18">
        <v>2608.8585359999997</v>
      </c>
      <c r="E30" s="18">
        <v>3470.4487589999999</v>
      </c>
      <c r="F30" s="131">
        <v>3966.3562854043234</v>
      </c>
      <c r="G30" s="18">
        <v>718.74153000000001</v>
      </c>
      <c r="H30" s="18">
        <v>682.64709722263171</v>
      </c>
      <c r="I30" s="18">
        <v>918.78647999999987</v>
      </c>
      <c r="J30" s="18">
        <v>913.48550699999998</v>
      </c>
      <c r="K30" s="131">
        <v>839.45998052516552</v>
      </c>
      <c r="L30" s="198" t="s">
        <v>44</v>
      </c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235"/>
      <c r="FU30" s="235"/>
      <c r="FV30" s="235"/>
      <c r="FW30" s="235"/>
      <c r="FX30" s="235"/>
      <c r="FY30" s="235"/>
      <c r="FZ30" s="235"/>
      <c r="GA30" s="235"/>
      <c r="GB30" s="235"/>
      <c r="GC30" s="235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  <c r="GO30" s="235"/>
      <c r="GP30" s="235"/>
      <c r="GQ30" s="235"/>
      <c r="GR30" s="235"/>
      <c r="GS30" s="235"/>
      <c r="GT30" s="235"/>
      <c r="GU30" s="235"/>
      <c r="GV30" s="235"/>
      <c r="GW30" s="235"/>
      <c r="GX30" s="235"/>
      <c r="GY30" s="235"/>
      <c r="GZ30" s="235"/>
      <c r="HA30" s="235"/>
      <c r="HB30" s="235"/>
      <c r="HC30" s="235"/>
      <c r="HD30" s="235"/>
      <c r="HE30" s="235"/>
      <c r="HF30" s="235"/>
      <c r="HG30" s="235"/>
      <c r="HH30" s="235"/>
      <c r="HI30" s="235"/>
      <c r="HJ30" s="235"/>
      <c r="HK30" s="235"/>
      <c r="HL30" s="235"/>
      <c r="HM30" s="235"/>
      <c r="HN30" s="235"/>
      <c r="HO30" s="235"/>
      <c r="HP30" s="235"/>
      <c r="HQ30" s="235"/>
      <c r="HR30" s="235"/>
      <c r="HS30" s="235"/>
      <c r="HT30" s="235"/>
      <c r="HU30" s="235"/>
      <c r="HV30" s="235"/>
      <c r="HW30" s="235"/>
      <c r="HX30" s="235"/>
      <c r="HY30" s="235"/>
      <c r="HZ30" s="235"/>
      <c r="IA30" s="235"/>
      <c r="IB30" s="235"/>
      <c r="IC30" s="235"/>
      <c r="ID30" s="235"/>
      <c r="IE30" s="235"/>
      <c r="IF30" s="235"/>
      <c r="IG30" s="235"/>
      <c r="IH30" s="235"/>
      <c r="II30" s="235"/>
      <c r="IJ30" s="235"/>
      <c r="IK30" s="235"/>
      <c r="IL30" s="235"/>
      <c r="IM30" s="235"/>
      <c r="IN30" s="235"/>
      <c r="IO30" s="235"/>
      <c r="IP30" s="235"/>
      <c r="IQ30" s="235"/>
      <c r="IR30" s="235"/>
      <c r="IS30" s="235"/>
      <c r="IT30" s="235"/>
      <c r="IU30" s="235"/>
      <c r="IV30" s="235"/>
      <c r="IW30" s="235"/>
      <c r="IX30" s="235"/>
      <c r="IY30" s="235"/>
      <c r="IZ30" s="235"/>
      <c r="JA30" s="235"/>
      <c r="JB30" s="235"/>
      <c r="JC30" s="235"/>
      <c r="JD30" s="235"/>
      <c r="JE30" s="235"/>
      <c r="JF30" s="235"/>
      <c r="JG30" s="235"/>
      <c r="JH30" s="235"/>
      <c r="JI30" s="235"/>
      <c r="JJ30" s="235"/>
      <c r="JK30" s="235"/>
      <c r="JL30" s="235"/>
      <c r="JM30" s="235"/>
      <c r="JN30" s="235"/>
      <c r="JO30" s="235"/>
      <c r="JP30" s="235"/>
      <c r="JQ30" s="235"/>
      <c r="JR30" s="235"/>
      <c r="JS30" s="235"/>
      <c r="JT30" s="235"/>
      <c r="JU30" s="235"/>
      <c r="JV30" s="235"/>
      <c r="JW30" s="235"/>
      <c r="JX30" s="235"/>
      <c r="JY30" s="235"/>
      <c r="JZ30" s="235"/>
      <c r="KA30" s="235"/>
      <c r="KB30" s="235"/>
      <c r="KC30" s="235"/>
      <c r="KD30" s="235"/>
      <c r="KE30" s="235"/>
      <c r="KF30" s="235"/>
      <c r="KG30" s="235"/>
      <c r="KH30" s="235"/>
      <c r="KI30" s="235"/>
      <c r="KJ30" s="235"/>
      <c r="KK30" s="235"/>
      <c r="KL30" s="235"/>
      <c r="KM30" s="235"/>
      <c r="KN30" s="235"/>
      <c r="KO30" s="235"/>
      <c r="KP30" s="235"/>
      <c r="KQ30" s="235"/>
      <c r="KR30" s="235"/>
      <c r="KS30" s="235"/>
      <c r="KT30" s="235"/>
      <c r="KU30" s="235"/>
      <c r="KV30" s="235"/>
      <c r="KW30" s="235"/>
      <c r="KX30" s="235"/>
      <c r="KY30" s="235"/>
      <c r="KZ30" s="235"/>
      <c r="LA30" s="235"/>
      <c r="LB30" s="235"/>
      <c r="LC30" s="235"/>
      <c r="LD30" s="235"/>
      <c r="LE30" s="235"/>
      <c r="LF30" s="235"/>
      <c r="LG30" s="235"/>
      <c r="LH30" s="235"/>
      <c r="LI30" s="235"/>
      <c r="LJ30" s="235"/>
      <c r="LK30" s="235"/>
      <c r="LL30" s="235"/>
      <c r="LM30" s="235"/>
      <c r="LN30" s="235"/>
      <c r="LO30" s="235"/>
      <c r="LP30" s="235"/>
      <c r="LQ30" s="235"/>
      <c r="LR30" s="235"/>
      <c r="LS30" s="235"/>
      <c r="LT30" s="235"/>
      <c r="LU30" s="235"/>
      <c r="LV30" s="235"/>
      <c r="LW30" s="235"/>
      <c r="LX30" s="235"/>
      <c r="LY30" s="235"/>
      <c r="LZ30" s="235"/>
      <c r="MA30" s="235"/>
      <c r="MB30" s="235"/>
      <c r="MC30" s="235"/>
      <c r="MD30" s="235"/>
      <c r="ME30" s="235"/>
      <c r="MF30" s="235"/>
      <c r="MG30" s="235"/>
      <c r="MH30" s="235"/>
      <c r="MI30" s="235"/>
      <c r="MJ30" s="235"/>
      <c r="MK30" s="235"/>
      <c r="ML30" s="235"/>
      <c r="MM30" s="235"/>
      <c r="MN30" s="235"/>
      <c r="MO30" s="235"/>
      <c r="MP30" s="235"/>
      <c r="MQ30" s="235"/>
      <c r="MR30" s="235"/>
      <c r="MS30" s="235"/>
      <c r="MT30" s="235"/>
      <c r="MU30" s="235"/>
      <c r="MV30" s="235"/>
      <c r="MW30" s="235"/>
      <c r="MX30" s="235"/>
      <c r="MY30" s="235"/>
      <c r="MZ30" s="235"/>
      <c r="NA30" s="235"/>
      <c r="NB30" s="235"/>
      <c r="NC30" s="235"/>
      <c r="ND30" s="235"/>
      <c r="NE30" s="235"/>
      <c r="NF30" s="235"/>
      <c r="NG30" s="235"/>
      <c r="NH30" s="235"/>
      <c r="NI30" s="235"/>
      <c r="NJ30" s="235"/>
      <c r="NK30" s="235"/>
      <c r="NL30" s="235"/>
      <c r="NM30" s="235"/>
      <c r="NN30" s="235"/>
      <c r="NO30" s="235"/>
      <c r="NP30" s="235"/>
      <c r="NQ30" s="235"/>
      <c r="NR30" s="235"/>
      <c r="NS30" s="235"/>
      <c r="NT30" s="235"/>
    </row>
    <row r="31" spans="1:384" x14ac:dyDescent="0.2">
      <c r="A31" s="41" t="s">
        <v>65</v>
      </c>
      <c r="B31" s="39">
        <v>186.848973</v>
      </c>
      <c r="C31" s="39">
        <v>171.38643667782659</v>
      </c>
      <c r="D31" s="39">
        <v>311.30990399999996</v>
      </c>
      <c r="E31" s="39">
        <v>249.213314</v>
      </c>
      <c r="F31" s="136">
        <v>252.60512541008126</v>
      </c>
      <c r="G31" s="39">
        <v>27.099063999999998</v>
      </c>
      <c r="H31" s="39">
        <v>85.558662537955755</v>
      </c>
      <c r="I31" s="39">
        <v>94.790807999999998</v>
      </c>
      <c r="J31" s="39">
        <v>42.638813999999996</v>
      </c>
      <c r="K31" s="136">
        <v>56.300073324706752</v>
      </c>
      <c r="L31" s="42" t="s">
        <v>66</v>
      </c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235"/>
      <c r="FU31" s="235"/>
      <c r="FV31" s="235"/>
      <c r="FW31" s="235"/>
      <c r="FX31" s="235"/>
      <c r="FY31" s="235"/>
      <c r="FZ31" s="235"/>
      <c r="GA31" s="235"/>
      <c r="GB31" s="235"/>
      <c r="GC31" s="235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  <c r="GO31" s="235"/>
      <c r="GP31" s="235"/>
      <c r="GQ31" s="235"/>
      <c r="GR31" s="235"/>
      <c r="GS31" s="235"/>
      <c r="GT31" s="235"/>
      <c r="GU31" s="235"/>
      <c r="GV31" s="235"/>
      <c r="GW31" s="235"/>
      <c r="GX31" s="235"/>
      <c r="GY31" s="235"/>
      <c r="GZ31" s="235"/>
      <c r="HA31" s="235"/>
      <c r="HB31" s="235"/>
      <c r="HC31" s="235"/>
      <c r="HD31" s="235"/>
      <c r="HE31" s="235"/>
      <c r="HF31" s="235"/>
      <c r="HG31" s="235"/>
      <c r="HH31" s="235"/>
      <c r="HI31" s="235"/>
      <c r="HJ31" s="235"/>
      <c r="HK31" s="235"/>
      <c r="HL31" s="235"/>
      <c r="HM31" s="235"/>
      <c r="HN31" s="235"/>
      <c r="HO31" s="235"/>
      <c r="HP31" s="235"/>
      <c r="HQ31" s="235"/>
      <c r="HR31" s="235"/>
      <c r="HS31" s="235"/>
      <c r="HT31" s="235"/>
      <c r="HU31" s="235"/>
      <c r="HV31" s="235"/>
      <c r="HW31" s="235"/>
      <c r="HX31" s="235"/>
      <c r="HY31" s="235"/>
      <c r="HZ31" s="235"/>
      <c r="IA31" s="235"/>
      <c r="IB31" s="235"/>
      <c r="IC31" s="235"/>
      <c r="ID31" s="235"/>
      <c r="IE31" s="235"/>
      <c r="IF31" s="235"/>
      <c r="IG31" s="235"/>
      <c r="IH31" s="235"/>
      <c r="II31" s="235"/>
      <c r="IJ31" s="235"/>
      <c r="IK31" s="235"/>
      <c r="IL31" s="235"/>
      <c r="IM31" s="235"/>
      <c r="IN31" s="235"/>
      <c r="IO31" s="235"/>
      <c r="IP31" s="235"/>
      <c r="IQ31" s="235"/>
      <c r="IR31" s="235"/>
      <c r="IS31" s="235"/>
      <c r="IT31" s="235"/>
      <c r="IU31" s="235"/>
      <c r="IV31" s="235"/>
      <c r="IW31" s="235"/>
      <c r="IX31" s="235"/>
      <c r="IY31" s="235"/>
      <c r="IZ31" s="235"/>
      <c r="JA31" s="235"/>
      <c r="JB31" s="235"/>
      <c r="JC31" s="235"/>
      <c r="JD31" s="235"/>
      <c r="JE31" s="235"/>
      <c r="JF31" s="235"/>
      <c r="JG31" s="235"/>
      <c r="JH31" s="235"/>
      <c r="JI31" s="235"/>
      <c r="JJ31" s="235"/>
      <c r="JK31" s="235"/>
      <c r="JL31" s="235"/>
      <c r="JM31" s="235"/>
      <c r="JN31" s="235"/>
      <c r="JO31" s="235"/>
      <c r="JP31" s="235"/>
      <c r="JQ31" s="235"/>
      <c r="JR31" s="235"/>
      <c r="JS31" s="235"/>
      <c r="JT31" s="235"/>
      <c r="JU31" s="235"/>
      <c r="JV31" s="235"/>
      <c r="JW31" s="235"/>
      <c r="JX31" s="235"/>
      <c r="JY31" s="235"/>
      <c r="JZ31" s="235"/>
      <c r="KA31" s="235"/>
      <c r="KB31" s="235"/>
      <c r="KC31" s="235"/>
      <c r="KD31" s="235"/>
      <c r="KE31" s="235"/>
      <c r="KF31" s="235"/>
      <c r="KG31" s="235"/>
      <c r="KH31" s="235"/>
      <c r="KI31" s="235"/>
      <c r="KJ31" s="235"/>
      <c r="KK31" s="235"/>
      <c r="KL31" s="235"/>
      <c r="KM31" s="235"/>
      <c r="KN31" s="235"/>
      <c r="KO31" s="235"/>
      <c r="KP31" s="235"/>
      <c r="KQ31" s="235"/>
      <c r="KR31" s="235"/>
      <c r="KS31" s="235"/>
      <c r="KT31" s="235"/>
      <c r="KU31" s="235"/>
      <c r="KV31" s="235"/>
      <c r="KW31" s="235"/>
      <c r="KX31" s="235"/>
      <c r="KY31" s="235"/>
      <c r="KZ31" s="235"/>
      <c r="LA31" s="235"/>
      <c r="LB31" s="235"/>
      <c r="LC31" s="235"/>
      <c r="LD31" s="235"/>
      <c r="LE31" s="235"/>
      <c r="LF31" s="235"/>
      <c r="LG31" s="235"/>
      <c r="LH31" s="235"/>
      <c r="LI31" s="235"/>
      <c r="LJ31" s="235"/>
      <c r="LK31" s="235"/>
      <c r="LL31" s="235"/>
      <c r="LM31" s="235"/>
      <c r="LN31" s="235"/>
      <c r="LO31" s="235"/>
      <c r="LP31" s="235"/>
      <c r="LQ31" s="235"/>
      <c r="LR31" s="235"/>
      <c r="LS31" s="235"/>
      <c r="LT31" s="235"/>
      <c r="LU31" s="235"/>
      <c r="LV31" s="235"/>
      <c r="LW31" s="235"/>
      <c r="LX31" s="235"/>
      <c r="LY31" s="235"/>
      <c r="LZ31" s="235"/>
      <c r="MA31" s="235"/>
      <c r="MB31" s="235"/>
      <c r="MC31" s="235"/>
      <c r="MD31" s="235"/>
      <c r="ME31" s="235"/>
      <c r="MF31" s="235"/>
      <c r="MG31" s="235"/>
      <c r="MH31" s="235"/>
      <c r="MI31" s="235"/>
      <c r="MJ31" s="235"/>
      <c r="MK31" s="235"/>
      <c r="ML31" s="235"/>
      <c r="MM31" s="235"/>
      <c r="MN31" s="235"/>
      <c r="MO31" s="235"/>
      <c r="MP31" s="235"/>
      <c r="MQ31" s="235"/>
      <c r="MR31" s="235"/>
      <c r="MS31" s="235"/>
      <c r="MT31" s="235"/>
      <c r="MU31" s="235"/>
      <c r="MV31" s="235"/>
      <c r="MW31" s="235"/>
      <c r="MX31" s="235"/>
      <c r="MY31" s="235"/>
      <c r="MZ31" s="235"/>
      <c r="NA31" s="235"/>
      <c r="NB31" s="235"/>
      <c r="NC31" s="235"/>
      <c r="ND31" s="235"/>
      <c r="NE31" s="235"/>
      <c r="NF31" s="235"/>
      <c r="NG31" s="235"/>
      <c r="NH31" s="235"/>
      <c r="NI31" s="235"/>
      <c r="NJ31" s="235"/>
      <c r="NK31" s="235"/>
      <c r="NL31" s="235"/>
      <c r="NM31" s="235"/>
      <c r="NN31" s="235"/>
      <c r="NO31" s="235"/>
      <c r="NP31" s="235"/>
      <c r="NQ31" s="235"/>
      <c r="NR31" s="235"/>
      <c r="NS31" s="235"/>
      <c r="NT31" s="235"/>
    </row>
    <row r="32" spans="1:384" x14ac:dyDescent="0.2">
      <c r="A32" s="41" t="s">
        <v>45</v>
      </c>
      <c r="B32" s="47">
        <v>61.748970999999997</v>
      </c>
      <c r="C32" s="47">
        <v>116.70896429811886</v>
      </c>
      <c r="D32" s="47">
        <v>305.77679999999998</v>
      </c>
      <c r="E32" s="47">
        <v>80.370869999999996</v>
      </c>
      <c r="F32" s="137">
        <v>480.94255316367901</v>
      </c>
      <c r="G32" s="47">
        <v>138.63241099999999</v>
      </c>
      <c r="H32" s="47">
        <v>254.60411209076898</v>
      </c>
      <c r="I32" s="47">
        <v>296.02106399999997</v>
      </c>
      <c r="J32" s="47">
        <v>72.175387000000001</v>
      </c>
      <c r="K32" s="137">
        <v>57.67114143434101</v>
      </c>
      <c r="L32" s="42" t="s">
        <v>46</v>
      </c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  <c r="GO32" s="235"/>
      <c r="GP32" s="235"/>
      <c r="GQ32" s="235"/>
      <c r="GR32" s="235"/>
      <c r="GS32" s="235"/>
      <c r="GT32" s="235"/>
      <c r="GU32" s="235"/>
      <c r="GV32" s="235"/>
      <c r="GW32" s="235"/>
      <c r="GX32" s="235"/>
      <c r="GY32" s="235"/>
      <c r="GZ32" s="235"/>
      <c r="HA32" s="235"/>
      <c r="HB32" s="235"/>
      <c r="HC32" s="235"/>
      <c r="HD32" s="235"/>
      <c r="HE32" s="235"/>
      <c r="HF32" s="235"/>
      <c r="HG32" s="235"/>
      <c r="HH32" s="235"/>
      <c r="HI32" s="235"/>
      <c r="HJ32" s="235"/>
      <c r="HK32" s="235"/>
      <c r="HL32" s="235"/>
      <c r="HM32" s="235"/>
      <c r="HN32" s="235"/>
      <c r="HO32" s="235"/>
      <c r="HP32" s="235"/>
      <c r="HQ32" s="235"/>
      <c r="HR32" s="235"/>
      <c r="HS32" s="235"/>
      <c r="HT32" s="235"/>
      <c r="HU32" s="235"/>
      <c r="HV32" s="235"/>
      <c r="HW32" s="235"/>
      <c r="HX32" s="235"/>
      <c r="HY32" s="235"/>
      <c r="HZ32" s="235"/>
      <c r="IA32" s="235"/>
      <c r="IB32" s="235"/>
      <c r="IC32" s="235"/>
      <c r="ID32" s="235"/>
      <c r="IE32" s="235"/>
      <c r="IF32" s="235"/>
      <c r="IG32" s="235"/>
      <c r="IH32" s="235"/>
      <c r="II32" s="235"/>
      <c r="IJ32" s="235"/>
      <c r="IK32" s="235"/>
      <c r="IL32" s="235"/>
      <c r="IM32" s="235"/>
      <c r="IN32" s="235"/>
      <c r="IO32" s="235"/>
      <c r="IP32" s="235"/>
      <c r="IQ32" s="235"/>
      <c r="IR32" s="235"/>
      <c r="IS32" s="235"/>
      <c r="IT32" s="235"/>
      <c r="IU32" s="235"/>
      <c r="IV32" s="235"/>
      <c r="IW32" s="235"/>
      <c r="IX32" s="235"/>
      <c r="IY32" s="235"/>
      <c r="IZ32" s="235"/>
      <c r="JA32" s="235"/>
      <c r="JB32" s="235"/>
      <c r="JC32" s="235"/>
      <c r="JD32" s="235"/>
      <c r="JE32" s="235"/>
      <c r="JF32" s="235"/>
      <c r="JG32" s="235"/>
      <c r="JH32" s="235"/>
      <c r="JI32" s="235"/>
      <c r="JJ32" s="235"/>
      <c r="JK32" s="235"/>
      <c r="JL32" s="235"/>
      <c r="JM32" s="235"/>
      <c r="JN32" s="235"/>
      <c r="JO32" s="235"/>
      <c r="JP32" s="235"/>
      <c r="JQ32" s="235"/>
      <c r="JR32" s="235"/>
      <c r="JS32" s="235"/>
      <c r="JT32" s="235"/>
      <c r="JU32" s="235"/>
      <c r="JV32" s="235"/>
      <c r="JW32" s="235"/>
      <c r="JX32" s="235"/>
      <c r="JY32" s="235"/>
      <c r="JZ32" s="235"/>
      <c r="KA32" s="235"/>
      <c r="KB32" s="235"/>
      <c r="KC32" s="235"/>
      <c r="KD32" s="235"/>
      <c r="KE32" s="235"/>
      <c r="KF32" s="235"/>
      <c r="KG32" s="235"/>
      <c r="KH32" s="235"/>
      <c r="KI32" s="235"/>
      <c r="KJ32" s="235"/>
      <c r="KK32" s="235"/>
      <c r="KL32" s="235"/>
      <c r="KM32" s="235"/>
      <c r="KN32" s="235"/>
      <c r="KO32" s="235"/>
      <c r="KP32" s="235"/>
      <c r="KQ32" s="235"/>
      <c r="KR32" s="235"/>
      <c r="KS32" s="235"/>
      <c r="KT32" s="235"/>
      <c r="KU32" s="235"/>
      <c r="KV32" s="235"/>
      <c r="KW32" s="235"/>
      <c r="KX32" s="235"/>
      <c r="KY32" s="235"/>
      <c r="KZ32" s="235"/>
      <c r="LA32" s="235"/>
      <c r="LB32" s="235"/>
      <c r="LC32" s="235"/>
      <c r="LD32" s="235"/>
      <c r="LE32" s="235"/>
      <c r="LF32" s="235"/>
      <c r="LG32" s="235"/>
      <c r="LH32" s="235"/>
      <c r="LI32" s="235"/>
      <c r="LJ32" s="235"/>
      <c r="LK32" s="235"/>
      <c r="LL32" s="235"/>
      <c r="LM32" s="235"/>
      <c r="LN32" s="235"/>
      <c r="LO32" s="235"/>
      <c r="LP32" s="235"/>
      <c r="LQ32" s="235"/>
      <c r="LR32" s="235"/>
      <c r="LS32" s="235"/>
      <c r="LT32" s="235"/>
      <c r="LU32" s="235"/>
      <c r="LV32" s="235"/>
      <c r="LW32" s="235"/>
      <c r="LX32" s="235"/>
      <c r="LY32" s="235"/>
      <c r="LZ32" s="235"/>
      <c r="MA32" s="235"/>
      <c r="MB32" s="235"/>
      <c r="MC32" s="235"/>
      <c r="MD32" s="235"/>
      <c r="ME32" s="235"/>
      <c r="MF32" s="235"/>
      <c r="MG32" s="235"/>
      <c r="MH32" s="235"/>
      <c r="MI32" s="235"/>
      <c r="MJ32" s="235"/>
      <c r="MK32" s="235"/>
      <c r="ML32" s="235"/>
      <c r="MM32" s="235"/>
      <c r="MN32" s="235"/>
      <c r="MO32" s="235"/>
      <c r="MP32" s="235"/>
      <c r="MQ32" s="235"/>
      <c r="MR32" s="235"/>
      <c r="MS32" s="235"/>
      <c r="MT32" s="235"/>
      <c r="MU32" s="235"/>
      <c r="MV32" s="235"/>
      <c r="MW32" s="235"/>
      <c r="MX32" s="235"/>
      <c r="MY32" s="235"/>
      <c r="MZ32" s="235"/>
      <c r="NA32" s="235"/>
      <c r="NB32" s="235"/>
      <c r="NC32" s="235"/>
      <c r="ND32" s="235"/>
      <c r="NE32" s="235"/>
      <c r="NF32" s="235"/>
      <c r="NG32" s="235"/>
      <c r="NH32" s="235"/>
      <c r="NI32" s="235"/>
      <c r="NJ32" s="235"/>
      <c r="NK32" s="235"/>
      <c r="NL32" s="235"/>
      <c r="NM32" s="235"/>
      <c r="NN32" s="235"/>
      <c r="NO32" s="235"/>
      <c r="NP32" s="235"/>
      <c r="NQ32" s="235"/>
      <c r="NR32" s="235"/>
      <c r="NS32" s="235"/>
      <c r="NT32" s="235"/>
    </row>
    <row r="33" spans="1:384" x14ac:dyDescent="0.2">
      <c r="A33" s="41" t="s">
        <v>47</v>
      </c>
      <c r="B33" s="39">
        <v>194.121961</v>
      </c>
      <c r="C33" s="39">
        <v>325.25114689804622</v>
      </c>
      <c r="D33" s="39">
        <v>342.61562399999997</v>
      </c>
      <c r="E33" s="39">
        <v>680.61262699999997</v>
      </c>
      <c r="F33" s="136">
        <v>756.00047380046669</v>
      </c>
      <c r="G33" s="39">
        <v>53.412303000000001</v>
      </c>
      <c r="H33" s="39">
        <v>60.620072071667188</v>
      </c>
      <c r="I33" s="39">
        <v>78.628319999999988</v>
      </c>
      <c r="J33" s="39">
        <v>99.102982999999995</v>
      </c>
      <c r="K33" s="136">
        <v>77.079927198107228</v>
      </c>
      <c r="L33" s="42" t="s">
        <v>48</v>
      </c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5"/>
      <c r="FL33" s="235"/>
      <c r="FM33" s="235"/>
      <c r="FN33" s="235"/>
      <c r="FO33" s="235"/>
      <c r="FP33" s="235"/>
      <c r="FQ33" s="235"/>
      <c r="FR33" s="235"/>
      <c r="FS33" s="235"/>
      <c r="FT33" s="235"/>
      <c r="FU33" s="235"/>
      <c r="FV33" s="235"/>
      <c r="FW33" s="235"/>
      <c r="FX33" s="235"/>
      <c r="FY33" s="235"/>
      <c r="FZ33" s="235"/>
      <c r="GA33" s="235"/>
      <c r="GB33" s="235"/>
      <c r="GC33" s="235"/>
      <c r="GD33" s="235"/>
      <c r="GE33" s="235"/>
      <c r="GF33" s="235"/>
      <c r="GG33" s="235"/>
      <c r="GH33" s="235"/>
      <c r="GI33" s="235"/>
      <c r="GJ33" s="235"/>
      <c r="GK33" s="235"/>
      <c r="GL33" s="235"/>
      <c r="GM33" s="235"/>
      <c r="GN33" s="235"/>
      <c r="GO33" s="235"/>
      <c r="GP33" s="235"/>
      <c r="GQ33" s="235"/>
      <c r="GR33" s="235"/>
      <c r="GS33" s="235"/>
      <c r="GT33" s="235"/>
      <c r="GU33" s="235"/>
      <c r="GV33" s="235"/>
      <c r="GW33" s="235"/>
      <c r="GX33" s="235"/>
      <c r="GY33" s="235"/>
      <c r="GZ33" s="235"/>
      <c r="HA33" s="235"/>
      <c r="HB33" s="235"/>
      <c r="HC33" s="235"/>
      <c r="HD33" s="235"/>
      <c r="HE33" s="235"/>
      <c r="HF33" s="235"/>
      <c r="HG33" s="235"/>
      <c r="HH33" s="235"/>
      <c r="HI33" s="235"/>
      <c r="HJ33" s="235"/>
      <c r="HK33" s="235"/>
      <c r="HL33" s="235"/>
      <c r="HM33" s="235"/>
      <c r="HN33" s="235"/>
      <c r="HO33" s="235"/>
      <c r="HP33" s="235"/>
      <c r="HQ33" s="235"/>
      <c r="HR33" s="235"/>
      <c r="HS33" s="235"/>
      <c r="HT33" s="235"/>
      <c r="HU33" s="235"/>
      <c r="HV33" s="235"/>
      <c r="HW33" s="235"/>
      <c r="HX33" s="235"/>
      <c r="HY33" s="235"/>
      <c r="HZ33" s="235"/>
      <c r="IA33" s="235"/>
      <c r="IB33" s="235"/>
      <c r="IC33" s="235"/>
      <c r="ID33" s="235"/>
      <c r="IE33" s="235"/>
      <c r="IF33" s="235"/>
      <c r="IG33" s="235"/>
      <c r="IH33" s="235"/>
      <c r="II33" s="235"/>
      <c r="IJ33" s="235"/>
      <c r="IK33" s="235"/>
      <c r="IL33" s="235"/>
      <c r="IM33" s="235"/>
      <c r="IN33" s="235"/>
      <c r="IO33" s="235"/>
      <c r="IP33" s="235"/>
      <c r="IQ33" s="235"/>
      <c r="IR33" s="235"/>
      <c r="IS33" s="235"/>
      <c r="IT33" s="235"/>
      <c r="IU33" s="235"/>
      <c r="IV33" s="235"/>
      <c r="IW33" s="235"/>
      <c r="IX33" s="235"/>
      <c r="IY33" s="235"/>
      <c r="IZ33" s="235"/>
      <c r="JA33" s="235"/>
      <c r="JB33" s="235"/>
      <c r="JC33" s="235"/>
      <c r="JD33" s="235"/>
      <c r="JE33" s="235"/>
      <c r="JF33" s="235"/>
      <c r="JG33" s="235"/>
      <c r="JH33" s="235"/>
      <c r="JI33" s="235"/>
      <c r="JJ33" s="235"/>
      <c r="JK33" s="235"/>
      <c r="JL33" s="235"/>
      <c r="JM33" s="235"/>
      <c r="JN33" s="235"/>
      <c r="JO33" s="235"/>
      <c r="JP33" s="235"/>
      <c r="JQ33" s="235"/>
      <c r="JR33" s="235"/>
      <c r="JS33" s="235"/>
      <c r="JT33" s="235"/>
      <c r="JU33" s="235"/>
      <c r="JV33" s="235"/>
      <c r="JW33" s="235"/>
      <c r="JX33" s="235"/>
      <c r="JY33" s="235"/>
      <c r="JZ33" s="235"/>
      <c r="KA33" s="235"/>
      <c r="KB33" s="235"/>
      <c r="KC33" s="235"/>
      <c r="KD33" s="235"/>
      <c r="KE33" s="235"/>
      <c r="KF33" s="235"/>
      <c r="KG33" s="235"/>
      <c r="KH33" s="235"/>
      <c r="KI33" s="235"/>
      <c r="KJ33" s="235"/>
      <c r="KK33" s="235"/>
      <c r="KL33" s="235"/>
      <c r="KM33" s="235"/>
      <c r="KN33" s="235"/>
      <c r="KO33" s="235"/>
      <c r="KP33" s="235"/>
      <c r="KQ33" s="235"/>
      <c r="KR33" s="235"/>
      <c r="KS33" s="235"/>
      <c r="KT33" s="235"/>
      <c r="KU33" s="235"/>
      <c r="KV33" s="235"/>
      <c r="KW33" s="235"/>
      <c r="KX33" s="235"/>
      <c r="KY33" s="235"/>
      <c r="KZ33" s="235"/>
      <c r="LA33" s="235"/>
      <c r="LB33" s="235"/>
      <c r="LC33" s="235"/>
      <c r="LD33" s="235"/>
      <c r="LE33" s="235"/>
      <c r="LF33" s="235"/>
      <c r="LG33" s="235"/>
      <c r="LH33" s="235"/>
      <c r="LI33" s="235"/>
      <c r="LJ33" s="235"/>
      <c r="LK33" s="235"/>
      <c r="LL33" s="235"/>
      <c r="LM33" s="235"/>
      <c r="LN33" s="235"/>
      <c r="LO33" s="235"/>
      <c r="LP33" s="235"/>
      <c r="LQ33" s="235"/>
      <c r="LR33" s="235"/>
      <c r="LS33" s="235"/>
      <c r="LT33" s="235"/>
      <c r="LU33" s="235"/>
      <c r="LV33" s="235"/>
      <c r="LW33" s="235"/>
      <c r="LX33" s="235"/>
      <c r="LY33" s="235"/>
      <c r="LZ33" s="235"/>
      <c r="MA33" s="235"/>
      <c r="MB33" s="235"/>
      <c r="MC33" s="235"/>
      <c r="MD33" s="235"/>
      <c r="ME33" s="235"/>
      <c r="MF33" s="235"/>
      <c r="MG33" s="235"/>
      <c r="MH33" s="235"/>
      <c r="MI33" s="235"/>
      <c r="MJ33" s="235"/>
      <c r="MK33" s="235"/>
      <c r="ML33" s="235"/>
      <c r="MM33" s="235"/>
      <c r="MN33" s="235"/>
      <c r="MO33" s="235"/>
      <c r="MP33" s="235"/>
      <c r="MQ33" s="235"/>
      <c r="MR33" s="235"/>
      <c r="MS33" s="235"/>
      <c r="MT33" s="235"/>
      <c r="MU33" s="235"/>
      <c r="MV33" s="235"/>
      <c r="MW33" s="235"/>
      <c r="MX33" s="235"/>
      <c r="MY33" s="235"/>
      <c r="MZ33" s="235"/>
      <c r="NA33" s="235"/>
      <c r="NB33" s="235"/>
      <c r="NC33" s="235"/>
      <c r="ND33" s="235"/>
      <c r="NE33" s="235"/>
      <c r="NF33" s="235"/>
      <c r="NG33" s="235"/>
      <c r="NH33" s="235"/>
      <c r="NI33" s="235"/>
      <c r="NJ33" s="235"/>
      <c r="NK33" s="235"/>
      <c r="NL33" s="235"/>
      <c r="NM33" s="235"/>
      <c r="NN33" s="235"/>
      <c r="NO33" s="235"/>
      <c r="NP33" s="235"/>
      <c r="NQ33" s="235"/>
      <c r="NR33" s="235"/>
      <c r="NS33" s="235"/>
      <c r="NT33" s="235"/>
    </row>
    <row r="34" spans="1:384" x14ac:dyDescent="0.2">
      <c r="A34" s="41" t="s">
        <v>49</v>
      </c>
      <c r="B34" s="39">
        <v>94.174040000000005</v>
      </c>
      <c r="C34" s="39">
        <v>102.79342269825199</v>
      </c>
      <c r="D34" s="39">
        <v>127.55260799999999</v>
      </c>
      <c r="E34" s="39">
        <v>222.43491899999998</v>
      </c>
      <c r="F34" s="136">
        <v>260.25500254871918</v>
      </c>
      <c r="G34" s="39">
        <v>12.97039</v>
      </c>
      <c r="H34" s="39">
        <v>8.4972984968410916</v>
      </c>
      <c r="I34" s="39">
        <v>10.920599999999999</v>
      </c>
      <c r="J34" s="39">
        <v>18.009687</v>
      </c>
      <c r="K34" s="136">
        <v>19.344578023500461</v>
      </c>
      <c r="L34" s="42" t="s">
        <v>50</v>
      </c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5"/>
      <c r="FF34" s="235"/>
      <c r="FG34" s="235"/>
      <c r="FH34" s="235"/>
      <c r="FI34" s="235"/>
      <c r="FJ34" s="235"/>
      <c r="FK34" s="235"/>
      <c r="FL34" s="235"/>
      <c r="FM34" s="235"/>
      <c r="FN34" s="235"/>
      <c r="FO34" s="235"/>
      <c r="FP34" s="235"/>
      <c r="FQ34" s="235"/>
      <c r="FR34" s="235"/>
      <c r="FS34" s="235"/>
      <c r="FT34" s="235"/>
      <c r="FU34" s="235"/>
      <c r="FV34" s="235"/>
      <c r="FW34" s="235"/>
      <c r="FX34" s="235"/>
      <c r="FY34" s="235"/>
      <c r="FZ34" s="235"/>
      <c r="GA34" s="235"/>
      <c r="GB34" s="235"/>
      <c r="GC34" s="235"/>
      <c r="GD34" s="235"/>
      <c r="GE34" s="235"/>
      <c r="GF34" s="235"/>
      <c r="GG34" s="235"/>
      <c r="GH34" s="235"/>
      <c r="GI34" s="235"/>
      <c r="GJ34" s="235"/>
      <c r="GK34" s="235"/>
      <c r="GL34" s="235"/>
      <c r="GM34" s="235"/>
      <c r="GN34" s="235"/>
      <c r="GO34" s="235"/>
      <c r="GP34" s="235"/>
      <c r="GQ34" s="235"/>
      <c r="GR34" s="235"/>
      <c r="GS34" s="235"/>
      <c r="GT34" s="235"/>
      <c r="GU34" s="235"/>
      <c r="GV34" s="235"/>
      <c r="GW34" s="235"/>
      <c r="GX34" s="235"/>
      <c r="GY34" s="235"/>
      <c r="GZ34" s="235"/>
      <c r="HA34" s="235"/>
      <c r="HB34" s="235"/>
      <c r="HC34" s="235"/>
      <c r="HD34" s="235"/>
      <c r="HE34" s="235"/>
      <c r="HF34" s="235"/>
      <c r="HG34" s="235"/>
      <c r="HH34" s="235"/>
      <c r="HI34" s="235"/>
      <c r="HJ34" s="235"/>
      <c r="HK34" s="235"/>
      <c r="HL34" s="235"/>
      <c r="HM34" s="235"/>
      <c r="HN34" s="235"/>
      <c r="HO34" s="235"/>
      <c r="HP34" s="235"/>
      <c r="HQ34" s="235"/>
      <c r="HR34" s="235"/>
      <c r="HS34" s="235"/>
      <c r="HT34" s="235"/>
      <c r="HU34" s="235"/>
      <c r="HV34" s="235"/>
      <c r="HW34" s="235"/>
      <c r="HX34" s="235"/>
      <c r="HY34" s="235"/>
      <c r="HZ34" s="235"/>
      <c r="IA34" s="235"/>
      <c r="IB34" s="235"/>
      <c r="IC34" s="235"/>
      <c r="ID34" s="235"/>
      <c r="IE34" s="235"/>
      <c r="IF34" s="235"/>
      <c r="IG34" s="235"/>
      <c r="IH34" s="235"/>
      <c r="II34" s="235"/>
      <c r="IJ34" s="235"/>
      <c r="IK34" s="235"/>
      <c r="IL34" s="235"/>
      <c r="IM34" s="235"/>
      <c r="IN34" s="235"/>
      <c r="IO34" s="235"/>
      <c r="IP34" s="235"/>
      <c r="IQ34" s="235"/>
      <c r="IR34" s="235"/>
      <c r="IS34" s="235"/>
      <c r="IT34" s="235"/>
      <c r="IU34" s="235"/>
      <c r="IV34" s="235"/>
      <c r="IW34" s="235"/>
      <c r="IX34" s="235"/>
      <c r="IY34" s="235"/>
      <c r="IZ34" s="235"/>
      <c r="JA34" s="235"/>
      <c r="JB34" s="235"/>
      <c r="JC34" s="235"/>
      <c r="JD34" s="235"/>
      <c r="JE34" s="235"/>
      <c r="JF34" s="235"/>
      <c r="JG34" s="235"/>
      <c r="JH34" s="235"/>
      <c r="JI34" s="235"/>
      <c r="JJ34" s="235"/>
      <c r="JK34" s="235"/>
      <c r="JL34" s="235"/>
      <c r="JM34" s="235"/>
      <c r="JN34" s="235"/>
      <c r="JO34" s="235"/>
      <c r="JP34" s="235"/>
      <c r="JQ34" s="235"/>
      <c r="JR34" s="235"/>
      <c r="JS34" s="235"/>
      <c r="JT34" s="235"/>
      <c r="JU34" s="235"/>
      <c r="JV34" s="235"/>
      <c r="JW34" s="235"/>
      <c r="JX34" s="235"/>
      <c r="JY34" s="235"/>
      <c r="JZ34" s="235"/>
      <c r="KA34" s="235"/>
      <c r="KB34" s="235"/>
      <c r="KC34" s="235"/>
      <c r="KD34" s="235"/>
      <c r="KE34" s="235"/>
      <c r="KF34" s="235"/>
      <c r="KG34" s="235"/>
      <c r="KH34" s="235"/>
      <c r="KI34" s="235"/>
      <c r="KJ34" s="235"/>
      <c r="KK34" s="235"/>
      <c r="KL34" s="235"/>
      <c r="KM34" s="235"/>
      <c r="KN34" s="235"/>
      <c r="KO34" s="235"/>
      <c r="KP34" s="235"/>
      <c r="KQ34" s="235"/>
      <c r="KR34" s="235"/>
      <c r="KS34" s="235"/>
      <c r="KT34" s="235"/>
      <c r="KU34" s="235"/>
      <c r="KV34" s="235"/>
      <c r="KW34" s="235"/>
      <c r="KX34" s="235"/>
      <c r="KY34" s="235"/>
      <c r="KZ34" s="235"/>
      <c r="LA34" s="235"/>
      <c r="LB34" s="235"/>
      <c r="LC34" s="235"/>
      <c r="LD34" s="235"/>
      <c r="LE34" s="235"/>
      <c r="LF34" s="235"/>
      <c r="LG34" s="235"/>
      <c r="LH34" s="235"/>
      <c r="LI34" s="235"/>
      <c r="LJ34" s="235"/>
      <c r="LK34" s="235"/>
      <c r="LL34" s="235"/>
      <c r="LM34" s="235"/>
      <c r="LN34" s="235"/>
      <c r="LO34" s="235"/>
      <c r="LP34" s="235"/>
      <c r="LQ34" s="235"/>
      <c r="LR34" s="235"/>
      <c r="LS34" s="235"/>
      <c r="LT34" s="235"/>
      <c r="LU34" s="235"/>
      <c r="LV34" s="235"/>
      <c r="LW34" s="235"/>
      <c r="LX34" s="235"/>
      <c r="LY34" s="235"/>
      <c r="LZ34" s="235"/>
      <c r="MA34" s="235"/>
      <c r="MB34" s="235"/>
      <c r="MC34" s="235"/>
      <c r="MD34" s="235"/>
      <c r="ME34" s="235"/>
      <c r="MF34" s="235"/>
      <c r="MG34" s="235"/>
      <c r="MH34" s="235"/>
      <c r="MI34" s="235"/>
      <c r="MJ34" s="235"/>
      <c r="MK34" s="235"/>
      <c r="ML34" s="235"/>
      <c r="MM34" s="235"/>
      <c r="MN34" s="235"/>
      <c r="MO34" s="235"/>
      <c r="MP34" s="235"/>
      <c r="MQ34" s="235"/>
      <c r="MR34" s="235"/>
      <c r="MS34" s="235"/>
      <c r="MT34" s="235"/>
      <c r="MU34" s="235"/>
      <c r="MV34" s="235"/>
      <c r="MW34" s="235"/>
      <c r="MX34" s="235"/>
      <c r="MY34" s="235"/>
      <c r="MZ34" s="235"/>
      <c r="NA34" s="235"/>
      <c r="NB34" s="235"/>
      <c r="NC34" s="235"/>
      <c r="ND34" s="235"/>
      <c r="NE34" s="235"/>
      <c r="NF34" s="235"/>
      <c r="NG34" s="235"/>
      <c r="NH34" s="235"/>
      <c r="NI34" s="235"/>
      <c r="NJ34" s="235"/>
      <c r="NK34" s="235"/>
      <c r="NL34" s="235"/>
      <c r="NM34" s="235"/>
      <c r="NN34" s="235"/>
      <c r="NO34" s="235"/>
      <c r="NP34" s="235"/>
      <c r="NQ34" s="235"/>
      <c r="NR34" s="235"/>
      <c r="NS34" s="235"/>
      <c r="NT34" s="235"/>
    </row>
    <row r="35" spans="1:384" x14ac:dyDescent="0.2">
      <c r="A35" s="41" t="s">
        <v>51</v>
      </c>
      <c r="B35" s="39">
        <v>117.99109199999999</v>
      </c>
      <c r="C35" s="39">
        <v>166.51629784814054</v>
      </c>
      <c r="D35" s="39">
        <v>234.72009599999998</v>
      </c>
      <c r="E35" s="39">
        <v>236.021581</v>
      </c>
      <c r="F35" s="136">
        <v>368.18630487916357</v>
      </c>
      <c r="G35" s="39">
        <v>64.271715999999998</v>
      </c>
      <c r="H35" s="39">
        <v>83.627203410654275</v>
      </c>
      <c r="I35" s="39">
        <v>65.523599999999988</v>
      </c>
      <c r="J35" s="39">
        <v>99.536625000000001</v>
      </c>
      <c r="K35" s="136">
        <v>90.34894247735545</v>
      </c>
      <c r="L35" s="42" t="s">
        <v>52</v>
      </c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5"/>
      <c r="FF35" s="235"/>
      <c r="FG35" s="235"/>
      <c r="FH35" s="235"/>
      <c r="FI35" s="235"/>
      <c r="FJ35" s="235"/>
      <c r="FK35" s="235"/>
      <c r="FL35" s="235"/>
      <c r="FM35" s="235"/>
      <c r="FN35" s="235"/>
      <c r="FO35" s="235"/>
      <c r="FP35" s="235"/>
      <c r="FQ35" s="235"/>
      <c r="FR35" s="235"/>
      <c r="FS35" s="235"/>
      <c r="FT35" s="235"/>
      <c r="FU35" s="235"/>
      <c r="FV35" s="235"/>
      <c r="FW35" s="235"/>
      <c r="FX35" s="235"/>
      <c r="FY35" s="235"/>
      <c r="FZ35" s="235"/>
      <c r="GA35" s="235"/>
      <c r="GB35" s="235"/>
      <c r="GC35" s="235"/>
      <c r="GD35" s="235"/>
      <c r="GE35" s="235"/>
      <c r="GF35" s="235"/>
      <c r="GG35" s="235"/>
      <c r="GH35" s="235"/>
      <c r="GI35" s="235"/>
      <c r="GJ35" s="235"/>
      <c r="GK35" s="235"/>
      <c r="GL35" s="235"/>
      <c r="GM35" s="235"/>
      <c r="GN35" s="235"/>
      <c r="GO35" s="235"/>
      <c r="GP35" s="235"/>
      <c r="GQ35" s="235"/>
      <c r="GR35" s="235"/>
      <c r="GS35" s="235"/>
      <c r="GT35" s="235"/>
      <c r="GU35" s="235"/>
      <c r="GV35" s="235"/>
      <c r="GW35" s="235"/>
      <c r="GX35" s="235"/>
      <c r="GY35" s="235"/>
      <c r="GZ35" s="235"/>
      <c r="HA35" s="235"/>
      <c r="HB35" s="235"/>
      <c r="HC35" s="235"/>
      <c r="HD35" s="235"/>
      <c r="HE35" s="235"/>
      <c r="HF35" s="235"/>
      <c r="HG35" s="235"/>
      <c r="HH35" s="235"/>
      <c r="HI35" s="235"/>
      <c r="HJ35" s="235"/>
      <c r="HK35" s="235"/>
      <c r="HL35" s="235"/>
      <c r="HM35" s="235"/>
      <c r="HN35" s="235"/>
      <c r="HO35" s="235"/>
      <c r="HP35" s="235"/>
      <c r="HQ35" s="235"/>
      <c r="HR35" s="235"/>
      <c r="HS35" s="235"/>
      <c r="HT35" s="235"/>
      <c r="HU35" s="235"/>
      <c r="HV35" s="235"/>
      <c r="HW35" s="235"/>
      <c r="HX35" s="235"/>
      <c r="HY35" s="235"/>
      <c r="HZ35" s="235"/>
      <c r="IA35" s="235"/>
      <c r="IB35" s="235"/>
      <c r="IC35" s="235"/>
      <c r="ID35" s="235"/>
      <c r="IE35" s="235"/>
      <c r="IF35" s="235"/>
      <c r="IG35" s="235"/>
      <c r="IH35" s="235"/>
      <c r="II35" s="235"/>
      <c r="IJ35" s="235"/>
      <c r="IK35" s="235"/>
      <c r="IL35" s="235"/>
      <c r="IM35" s="235"/>
      <c r="IN35" s="235"/>
      <c r="IO35" s="235"/>
      <c r="IP35" s="235"/>
      <c r="IQ35" s="235"/>
      <c r="IR35" s="235"/>
      <c r="IS35" s="235"/>
      <c r="IT35" s="235"/>
      <c r="IU35" s="235"/>
      <c r="IV35" s="235"/>
      <c r="IW35" s="235"/>
      <c r="IX35" s="235"/>
      <c r="IY35" s="235"/>
      <c r="IZ35" s="235"/>
      <c r="JA35" s="235"/>
      <c r="JB35" s="235"/>
      <c r="JC35" s="235"/>
      <c r="JD35" s="235"/>
      <c r="JE35" s="235"/>
      <c r="JF35" s="235"/>
      <c r="JG35" s="235"/>
      <c r="JH35" s="235"/>
      <c r="JI35" s="235"/>
      <c r="JJ35" s="235"/>
      <c r="JK35" s="235"/>
      <c r="JL35" s="235"/>
      <c r="JM35" s="235"/>
      <c r="JN35" s="235"/>
      <c r="JO35" s="235"/>
      <c r="JP35" s="235"/>
      <c r="JQ35" s="235"/>
      <c r="JR35" s="235"/>
      <c r="JS35" s="235"/>
      <c r="JT35" s="235"/>
      <c r="JU35" s="235"/>
      <c r="JV35" s="235"/>
      <c r="JW35" s="235"/>
      <c r="JX35" s="235"/>
      <c r="JY35" s="235"/>
      <c r="JZ35" s="235"/>
      <c r="KA35" s="235"/>
      <c r="KB35" s="235"/>
      <c r="KC35" s="235"/>
      <c r="KD35" s="235"/>
      <c r="KE35" s="235"/>
      <c r="KF35" s="235"/>
      <c r="KG35" s="235"/>
      <c r="KH35" s="235"/>
      <c r="KI35" s="235"/>
      <c r="KJ35" s="235"/>
      <c r="KK35" s="235"/>
      <c r="KL35" s="235"/>
      <c r="KM35" s="235"/>
      <c r="KN35" s="235"/>
      <c r="KO35" s="235"/>
      <c r="KP35" s="235"/>
      <c r="KQ35" s="235"/>
      <c r="KR35" s="235"/>
      <c r="KS35" s="235"/>
      <c r="KT35" s="235"/>
      <c r="KU35" s="235"/>
      <c r="KV35" s="235"/>
      <c r="KW35" s="235"/>
      <c r="KX35" s="235"/>
      <c r="KY35" s="235"/>
      <c r="KZ35" s="235"/>
      <c r="LA35" s="235"/>
      <c r="LB35" s="235"/>
      <c r="LC35" s="235"/>
      <c r="LD35" s="235"/>
      <c r="LE35" s="235"/>
      <c r="LF35" s="235"/>
      <c r="LG35" s="235"/>
      <c r="LH35" s="235"/>
      <c r="LI35" s="235"/>
      <c r="LJ35" s="235"/>
      <c r="LK35" s="235"/>
      <c r="LL35" s="235"/>
      <c r="LM35" s="235"/>
      <c r="LN35" s="235"/>
      <c r="LO35" s="235"/>
      <c r="LP35" s="235"/>
      <c r="LQ35" s="235"/>
      <c r="LR35" s="235"/>
      <c r="LS35" s="235"/>
      <c r="LT35" s="235"/>
      <c r="LU35" s="235"/>
      <c r="LV35" s="235"/>
      <c r="LW35" s="235"/>
      <c r="LX35" s="235"/>
      <c r="LY35" s="235"/>
      <c r="LZ35" s="235"/>
      <c r="MA35" s="235"/>
      <c r="MB35" s="235"/>
      <c r="MC35" s="235"/>
      <c r="MD35" s="235"/>
      <c r="ME35" s="235"/>
      <c r="MF35" s="235"/>
      <c r="MG35" s="235"/>
      <c r="MH35" s="235"/>
      <c r="MI35" s="235"/>
      <c r="MJ35" s="235"/>
      <c r="MK35" s="235"/>
      <c r="ML35" s="235"/>
      <c r="MM35" s="235"/>
      <c r="MN35" s="235"/>
      <c r="MO35" s="235"/>
      <c r="MP35" s="235"/>
      <c r="MQ35" s="235"/>
      <c r="MR35" s="235"/>
      <c r="MS35" s="235"/>
      <c r="MT35" s="235"/>
      <c r="MU35" s="235"/>
      <c r="MV35" s="235"/>
      <c r="MW35" s="235"/>
      <c r="MX35" s="235"/>
      <c r="MY35" s="235"/>
      <c r="MZ35" s="235"/>
      <c r="NA35" s="235"/>
      <c r="NB35" s="235"/>
      <c r="NC35" s="235"/>
      <c r="ND35" s="235"/>
      <c r="NE35" s="235"/>
      <c r="NF35" s="235"/>
      <c r="NG35" s="235"/>
      <c r="NH35" s="235"/>
      <c r="NI35" s="235"/>
      <c r="NJ35" s="235"/>
      <c r="NK35" s="235"/>
      <c r="NL35" s="235"/>
      <c r="NM35" s="235"/>
      <c r="NN35" s="235"/>
      <c r="NO35" s="235"/>
      <c r="NP35" s="235"/>
      <c r="NQ35" s="235"/>
      <c r="NR35" s="235"/>
      <c r="NS35" s="235"/>
      <c r="NT35" s="235"/>
    </row>
    <row r="36" spans="1:384" x14ac:dyDescent="0.2">
      <c r="A36" s="41" t="s">
        <v>69</v>
      </c>
      <c r="B36" s="39">
        <v>308.560158</v>
      </c>
      <c r="C36" s="39">
        <v>425.55380603646267</v>
      </c>
      <c r="D36" s="39">
        <v>697.75353599999994</v>
      </c>
      <c r="E36" s="39">
        <v>805.72621700000002</v>
      </c>
      <c r="F36" s="136">
        <v>725.96852448731283</v>
      </c>
      <c r="G36" s="39">
        <v>62.182420999999998</v>
      </c>
      <c r="H36" s="39">
        <v>74.791246711598163</v>
      </c>
      <c r="I36" s="39">
        <v>104.83775999999999</v>
      </c>
      <c r="J36" s="39">
        <v>107.09369099999999</v>
      </c>
      <c r="K36" s="136">
        <v>102.01996784691971</v>
      </c>
      <c r="L36" s="42" t="s">
        <v>70</v>
      </c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5"/>
      <c r="FL36" s="235"/>
      <c r="FM36" s="235"/>
      <c r="FN36" s="235"/>
      <c r="FO36" s="235"/>
      <c r="FP36" s="235"/>
      <c r="FQ36" s="235"/>
      <c r="FR36" s="235"/>
      <c r="FS36" s="235"/>
      <c r="FT36" s="235"/>
      <c r="FU36" s="235"/>
      <c r="FV36" s="235"/>
      <c r="FW36" s="235"/>
      <c r="FX36" s="235"/>
      <c r="FY36" s="235"/>
      <c r="FZ36" s="235"/>
      <c r="GA36" s="235"/>
      <c r="GB36" s="235"/>
      <c r="GC36" s="235"/>
      <c r="GD36" s="235"/>
      <c r="GE36" s="235"/>
      <c r="GF36" s="235"/>
      <c r="GG36" s="235"/>
      <c r="GH36" s="235"/>
      <c r="GI36" s="235"/>
      <c r="GJ36" s="235"/>
      <c r="GK36" s="235"/>
      <c r="GL36" s="235"/>
      <c r="GM36" s="235"/>
      <c r="GN36" s="235"/>
      <c r="GO36" s="235"/>
      <c r="GP36" s="235"/>
      <c r="GQ36" s="235"/>
      <c r="GR36" s="235"/>
      <c r="GS36" s="235"/>
      <c r="GT36" s="235"/>
      <c r="GU36" s="235"/>
      <c r="GV36" s="235"/>
      <c r="GW36" s="235"/>
      <c r="GX36" s="235"/>
      <c r="GY36" s="235"/>
      <c r="GZ36" s="235"/>
      <c r="HA36" s="235"/>
      <c r="HB36" s="235"/>
      <c r="HC36" s="235"/>
      <c r="HD36" s="235"/>
      <c r="HE36" s="235"/>
      <c r="HF36" s="235"/>
      <c r="HG36" s="235"/>
      <c r="HH36" s="235"/>
      <c r="HI36" s="235"/>
      <c r="HJ36" s="235"/>
      <c r="HK36" s="235"/>
      <c r="HL36" s="235"/>
      <c r="HM36" s="235"/>
      <c r="HN36" s="235"/>
      <c r="HO36" s="235"/>
      <c r="HP36" s="235"/>
      <c r="HQ36" s="235"/>
      <c r="HR36" s="235"/>
      <c r="HS36" s="235"/>
      <c r="HT36" s="235"/>
      <c r="HU36" s="235"/>
      <c r="HV36" s="235"/>
      <c r="HW36" s="235"/>
      <c r="HX36" s="235"/>
      <c r="HY36" s="235"/>
      <c r="HZ36" s="235"/>
      <c r="IA36" s="235"/>
      <c r="IB36" s="235"/>
      <c r="IC36" s="235"/>
      <c r="ID36" s="235"/>
      <c r="IE36" s="235"/>
      <c r="IF36" s="235"/>
      <c r="IG36" s="235"/>
      <c r="IH36" s="235"/>
      <c r="II36" s="235"/>
      <c r="IJ36" s="235"/>
      <c r="IK36" s="235"/>
      <c r="IL36" s="235"/>
      <c r="IM36" s="235"/>
      <c r="IN36" s="235"/>
      <c r="IO36" s="235"/>
      <c r="IP36" s="235"/>
      <c r="IQ36" s="235"/>
      <c r="IR36" s="235"/>
      <c r="IS36" s="235"/>
      <c r="IT36" s="235"/>
      <c r="IU36" s="235"/>
      <c r="IV36" s="235"/>
      <c r="IW36" s="235"/>
      <c r="IX36" s="235"/>
      <c r="IY36" s="235"/>
      <c r="IZ36" s="235"/>
      <c r="JA36" s="235"/>
      <c r="JB36" s="235"/>
      <c r="JC36" s="235"/>
      <c r="JD36" s="235"/>
      <c r="JE36" s="235"/>
      <c r="JF36" s="235"/>
      <c r="JG36" s="235"/>
      <c r="JH36" s="235"/>
      <c r="JI36" s="235"/>
      <c r="JJ36" s="235"/>
      <c r="JK36" s="235"/>
      <c r="JL36" s="235"/>
      <c r="JM36" s="235"/>
      <c r="JN36" s="235"/>
      <c r="JO36" s="235"/>
      <c r="JP36" s="235"/>
      <c r="JQ36" s="235"/>
      <c r="JR36" s="235"/>
      <c r="JS36" s="235"/>
      <c r="JT36" s="235"/>
      <c r="JU36" s="235"/>
      <c r="JV36" s="235"/>
      <c r="JW36" s="235"/>
      <c r="JX36" s="235"/>
      <c r="JY36" s="235"/>
      <c r="JZ36" s="235"/>
      <c r="KA36" s="235"/>
      <c r="KB36" s="235"/>
      <c r="KC36" s="235"/>
      <c r="KD36" s="235"/>
      <c r="KE36" s="235"/>
      <c r="KF36" s="235"/>
      <c r="KG36" s="235"/>
      <c r="KH36" s="235"/>
      <c r="KI36" s="235"/>
      <c r="KJ36" s="235"/>
      <c r="KK36" s="235"/>
      <c r="KL36" s="235"/>
      <c r="KM36" s="235"/>
      <c r="KN36" s="235"/>
      <c r="KO36" s="235"/>
      <c r="KP36" s="235"/>
      <c r="KQ36" s="235"/>
      <c r="KR36" s="235"/>
      <c r="KS36" s="235"/>
      <c r="KT36" s="235"/>
      <c r="KU36" s="235"/>
      <c r="KV36" s="235"/>
      <c r="KW36" s="235"/>
      <c r="KX36" s="235"/>
      <c r="KY36" s="235"/>
      <c r="KZ36" s="235"/>
      <c r="LA36" s="235"/>
      <c r="LB36" s="235"/>
      <c r="LC36" s="235"/>
      <c r="LD36" s="235"/>
      <c r="LE36" s="235"/>
      <c r="LF36" s="235"/>
      <c r="LG36" s="235"/>
      <c r="LH36" s="235"/>
      <c r="LI36" s="235"/>
      <c r="LJ36" s="235"/>
      <c r="LK36" s="235"/>
      <c r="LL36" s="235"/>
      <c r="LM36" s="235"/>
      <c r="LN36" s="235"/>
      <c r="LO36" s="235"/>
      <c r="LP36" s="235"/>
      <c r="LQ36" s="235"/>
      <c r="LR36" s="235"/>
      <c r="LS36" s="235"/>
      <c r="LT36" s="235"/>
      <c r="LU36" s="235"/>
      <c r="LV36" s="235"/>
      <c r="LW36" s="235"/>
      <c r="LX36" s="235"/>
      <c r="LY36" s="235"/>
      <c r="LZ36" s="235"/>
      <c r="MA36" s="235"/>
      <c r="MB36" s="235"/>
      <c r="MC36" s="235"/>
      <c r="MD36" s="235"/>
      <c r="ME36" s="235"/>
      <c r="MF36" s="235"/>
      <c r="MG36" s="235"/>
      <c r="MH36" s="235"/>
      <c r="MI36" s="235"/>
      <c r="MJ36" s="235"/>
      <c r="MK36" s="235"/>
      <c r="ML36" s="235"/>
      <c r="MM36" s="235"/>
      <c r="MN36" s="235"/>
      <c r="MO36" s="235"/>
      <c r="MP36" s="235"/>
      <c r="MQ36" s="235"/>
      <c r="MR36" s="235"/>
      <c r="MS36" s="235"/>
      <c r="MT36" s="235"/>
      <c r="MU36" s="235"/>
      <c r="MV36" s="235"/>
      <c r="MW36" s="235"/>
      <c r="MX36" s="235"/>
      <c r="MY36" s="235"/>
      <c r="MZ36" s="235"/>
      <c r="NA36" s="235"/>
      <c r="NB36" s="235"/>
      <c r="NC36" s="235"/>
      <c r="ND36" s="235"/>
      <c r="NE36" s="235"/>
      <c r="NF36" s="235"/>
      <c r="NG36" s="235"/>
      <c r="NH36" s="235"/>
      <c r="NI36" s="235"/>
      <c r="NJ36" s="235"/>
      <c r="NK36" s="235"/>
      <c r="NL36" s="235"/>
      <c r="NM36" s="235"/>
      <c r="NN36" s="235"/>
      <c r="NO36" s="235"/>
      <c r="NP36" s="235"/>
      <c r="NQ36" s="235"/>
      <c r="NR36" s="235"/>
      <c r="NS36" s="235"/>
      <c r="NT36" s="235"/>
    </row>
    <row r="37" spans="1:384" x14ac:dyDescent="0.2">
      <c r="A37" s="41" t="s">
        <v>53</v>
      </c>
      <c r="B37" s="39" t="s">
        <v>293</v>
      </c>
      <c r="C37" s="39" t="s">
        <v>293</v>
      </c>
      <c r="D37" s="39" t="s">
        <v>293</v>
      </c>
      <c r="E37" s="39" t="s">
        <v>293</v>
      </c>
      <c r="F37" s="136" t="s">
        <v>293</v>
      </c>
      <c r="G37" s="39">
        <v>0.31185200000000002</v>
      </c>
      <c r="H37" s="39">
        <v>1.4748705</v>
      </c>
      <c r="I37" s="39">
        <v>7.2803999999999993</v>
      </c>
      <c r="J37" s="39">
        <v>9.5172220000000003</v>
      </c>
      <c r="K37" s="136">
        <v>1.9944320276045899</v>
      </c>
      <c r="L37" s="42" t="s">
        <v>54</v>
      </c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  <c r="FF37" s="235"/>
      <c r="FG37" s="235"/>
      <c r="FH37" s="235"/>
      <c r="FI37" s="235"/>
      <c r="FJ37" s="235"/>
      <c r="FK37" s="235"/>
      <c r="FL37" s="235"/>
      <c r="FM37" s="235"/>
      <c r="FN37" s="235"/>
      <c r="FO37" s="235"/>
      <c r="FP37" s="235"/>
      <c r="FQ37" s="235"/>
      <c r="FR37" s="235"/>
      <c r="FS37" s="235"/>
      <c r="FT37" s="235"/>
      <c r="FU37" s="235"/>
      <c r="FV37" s="235"/>
      <c r="FW37" s="235"/>
      <c r="FX37" s="235"/>
      <c r="FY37" s="235"/>
      <c r="FZ37" s="235"/>
      <c r="GA37" s="235"/>
      <c r="GB37" s="235"/>
      <c r="GC37" s="235"/>
      <c r="GD37" s="235"/>
      <c r="GE37" s="235"/>
      <c r="GF37" s="235"/>
      <c r="GG37" s="235"/>
      <c r="GH37" s="235"/>
      <c r="GI37" s="235"/>
      <c r="GJ37" s="235"/>
      <c r="GK37" s="235"/>
      <c r="GL37" s="235"/>
      <c r="GM37" s="235"/>
      <c r="GN37" s="235"/>
      <c r="GO37" s="235"/>
      <c r="GP37" s="235"/>
      <c r="GQ37" s="235"/>
      <c r="GR37" s="235"/>
      <c r="GS37" s="235"/>
      <c r="GT37" s="235"/>
      <c r="GU37" s="235"/>
      <c r="GV37" s="235"/>
      <c r="GW37" s="235"/>
      <c r="GX37" s="235"/>
      <c r="GY37" s="235"/>
      <c r="GZ37" s="235"/>
      <c r="HA37" s="235"/>
      <c r="HB37" s="235"/>
      <c r="HC37" s="235"/>
      <c r="HD37" s="235"/>
      <c r="HE37" s="235"/>
      <c r="HF37" s="235"/>
      <c r="HG37" s="235"/>
      <c r="HH37" s="235"/>
      <c r="HI37" s="235"/>
      <c r="HJ37" s="235"/>
      <c r="HK37" s="235"/>
      <c r="HL37" s="235"/>
      <c r="HM37" s="235"/>
      <c r="HN37" s="235"/>
      <c r="HO37" s="235"/>
      <c r="HP37" s="235"/>
      <c r="HQ37" s="235"/>
      <c r="HR37" s="235"/>
      <c r="HS37" s="235"/>
      <c r="HT37" s="235"/>
      <c r="HU37" s="235"/>
      <c r="HV37" s="235"/>
      <c r="HW37" s="235"/>
      <c r="HX37" s="235"/>
      <c r="HY37" s="235"/>
      <c r="HZ37" s="235"/>
      <c r="IA37" s="235"/>
      <c r="IB37" s="235"/>
      <c r="IC37" s="235"/>
      <c r="ID37" s="235"/>
      <c r="IE37" s="235"/>
      <c r="IF37" s="235"/>
      <c r="IG37" s="235"/>
      <c r="IH37" s="235"/>
      <c r="II37" s="235"/>
      <c r="IJ37" s="235"/>
      <c r="IK37" s="235"/>
      <c r="IL37" s="235"/>
      <c r="IM37" s="235"/>
      <c r="IN37" s="235"/>
      <c r="IO37" s="235"/>
      <c r="IP37" s="235"/>
      <c r="IQ37" s="235"/>
      <c r="IR37" s="235"/>
      <c r="IS37" s="235"/>
      <c r="IT37" s="235"/>
      <c r="IU37" s="235"/>
      <c r="IV37" s="235"/>
      <c r="IW37" s="235"/>
      <c r="IX37" s="235"/>
      <c r="IY37" s="235"/>
      <c r="IZ37" s="235"/>
      <c r="JA37" s="235"/>
      <c r="JB37" s="235"/>
      <c r="JC37" s="235"/>
      <c r="JD37" s="235"/>
      <c r="JE37" s="235"/>
      <c r="JF37" s="235"/>
      <c r="JG37" s="235"/>
      <c r="JH37" s="235"/>
      <c r="JI37" s="235"/>
      <c r="JJ37" s="235"/>
      <c r="JK37" s="235"/>
      <c r="JL37" s="235"/>
      <c r="JM37" s="235"/>
      <c r="JN37" s="235"/>
      <c r="JO37" s="235"/>
      <c r="JP37" s="235"/>
      <c r="JQ37" s="235"/>
      <c r="JR37" s="235"/>
      <c r="JS37" s="235"/>
      <c r="JT37" s="235"/>
      <c r="JU37" s="235"/>
      <c r="JV37" s="235"/>
      <c r="JW37" s="235"/>
      <c r="JX37" s="235"/>
      <c r="JY37" s="235"/>
      <c r="JZ37" s="235"/>
      <c r="KA37" s="235"/>
      <c r="KB37" s="235"/>
      <c r="KC37" s="235"/>
      <c r="KD37" s="235"/>
      <c r="KE37" s="235"/>
      <c r="KF37" s="235"/>
      <c r="KG37" s="235"/>
      <c r="KH37" s="235"/>
      <c r="KI37" s="235"/>
      <c r="KJ37" s="235"/>
      <c r="KK37" s="235"/>
      <c r="KL37" s="235"/>
      <c r="KM37" s="235"/>
      <c r="KN37" s="235"/>
      <c r="KO37" s="235"/>
      <c r="KP37" s="235"/>
      <c r="KQ37" s="235"/>
      <c r="KR37" s="235"/>
      <c r="KS37" s="235"/>
      <c r="KT37" s="235"/>
      <c r="KU37" s="235"/>
      <c r="KV37" s="235"/>
      <c r="KW37" s="235"/>
      <c r="KX37" s="235"/>
      <c r="KY37" s="235"/>
      <c r="KZ37" s="235"/>
      <c r="LA37" s="235"/>
      <c r="LB37" s="235"/>
      <c r="LC37" s="235"/>
      <c r="LD37" s="235"/>
      <c r="LE37" s="235"/>
      <c r="LF37" s="235"/>
      <c r="LG37" s="235"/>
      <c r="LH37" s="235"/>
      <c r="LI37" s="235"/>
      <c r="LJ37" s="235"/>
      <c r="LK37" s="235"/>
      <c r="LL37" s="235"/>
      <c r="LM37" s="235"/>
      <c r="LN37" s="235"/>
      <c r="LO37" s="235"/>
      <c r="LP37" s="235"/>
      <c r="LQ37" s="235"/>
      <c r="LR37" s="235"/>
      <c r="LS37" s="235"/>
      <c r="LT37" s="235"/>
      <c r="LU37" s="235"/>
      <c r="LV37" s="235"/>
      <c r="LW37" s="235"/>
      <c r="LX37" s="235"/>
      <c r="LY37" s="235"/>
      <c r="LZ37" s="235"/>
      <c r="MA37" s="235"/>
      <c r="MB37" s="235"/>
      <c r="MC37" s="235"/>
      <c r="MD37" s="235"/>
      <c r="ME37" s="235"/>
      <c r="MF37" s="235"/>
      <c r="MG37" s="235"/>
      <c r="MH37" s="235"/>
      <c r="MI37" s="235"/>
      <c r="MJ37" s="235"/>
      <c r="MK37" s="235"/>
      <c r="ML37" s="235"/>
      <c r="MM37" s="235"/>
      <c r="MN37" s="235"/>
      <c r="MO37" s="235"/>
      <c r="MP37" s="235"/>
      <c r="MQ37" s="235"/>
      <c r="MR37" s="235"/>
      <c r="MS37" s="235"/>
      <c r="MT37" s="235"/>
      <c r="MU37" s="235"/>
      <c r="MV37" s="235"/>
      <c r="MW37" s="235"/>
      <c r="MX37" s="235"/>
      <c r="MY37" s="235"/>
      <c r="MZ37" s="235"/>
      <c r="NA37" s="235"/>
      <c r="NB37" s="235"/>
      <c r="NC37" s="235"/>
      <c r="ND37" s="235"/>
      <c r="NE37" s="235"/>
      <c r="NF37" s="235"/>
      <c r="NG37" s="235"/>
      <c r="NH37" s="235"/>
      <c r="NI37" s="235"/>
      <c r="NJ37" s="235"/>
      <c r="NK37" s="235"/>
      <c r="NL37" s="235"/>
      <c r="NM37" s="235"/>
      <c r="NN37" s="235"/>
      <c r="NO37" s="235"/>
      <c r="NP37" s="235"/>
      <c r="NQ37" s="235"/>
      <c r="NR37" s="235"/>
      <c r="NS37" s="235"/>
      <c r="NT37" s="235"/>
    </row>
    <row r="38" spans="1:384" x14ac:dyDescent="0.2">
      <c r="A38" s="41" t="s">
        <v>55</v>
      </c>
      <c r="B38" s="39">
        <v>385.88983000000002</v>
      </c>
      <c r="C38" s="39">
        <v>466.87776196878247</v>
      </c>
      <c r="D38" s="39">
        <v>589.12996799999996</v>
      </c>
      <c r="E38" s="39">
        <v>1196.0692309999999</v>
      </c>
      <c r="F38" s="136">
        <v>1122.3983011149007</v>
      </c>
      <c r="G38" s="39">
        <v>359.86137300000001</v>
      </c>
      <c r="H38" s="39">
        <v>113.47363140314616</v>
      </c>
      <c r="I38" s="39">
        <v>260.783928</v>
      </c>
      <c r="J38" s="39">
        <v>465.41109799999998</v>
      </c>
      <c r="K38" s="136">
        <v>434.70091819263041</v>
      </c>
      <c r="L38" s="48" t="s">
        <v>56</v>
      </c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235"/>
      <c r="EZ38" s="235"/>
      <c r="FA38" s="235"/>
      <c r="FB38" s="235"/>
      <c r="FC38" s="235"/>
      <c r="FD38" s="235"/>
      <c r="FE38" s="235"/>
      <c r="FF38" s="235"/>
      <c r="FG38" s="235"/>
      <c r="FH38" s="235"/>
      <c r="FI38" s="235"/>
      <c r="FJ38" s="235"/>
      <c r="FK38" s="235"/>
      <c r="FL38" s="235"/>
      <c r="FM38" s="235"/>
      <c r="FN38" s="235"/>
      <c r="FO38" s="235"/>
      <c r="FP38" s="235"/>
      <c r="FQ38" s="235"/>
      <c r="FR38" s="235"/>
      <c r="FS38" s="235"/>
      <c r="FT38" s="235"/>
      <c r="FU38" s="235"/>
      <c r="FV38" s="235"/>
      <c r="FW38" s="235"/>
      <c r="FX38" s="235"/>
      <c r="FY38" s="235"/>
      <c r="FZ38" s="235"/>
      <c r="GA38" s="235"/>
      <c r="GB38" s="235"/>
      <c r="GC38" s="235"/>
      <c r="GD38" s="235"/>
      <c r="GE38" s="235"/>
      <c r="GF38" s="235"/>
      <c r="GG38" s="235"/>
      <c r="GH38" s="235"/>
      <c r="GI38" s="235"/>
      <c r="GJ38" s="235"/>
      <c r="GK38" s="235"/>
      <c r="GL38" s="235"/>
      <c r="GM38" s="235"/>
      <c r="GN38" s="235"/>
      <c r="GO38" s="235"/>
      <c r="GP38" s="235"/>
      <c r="GQ38" s="235"/>
      <c r="GR38" s="235"/>
      <c r="GS38" s="235"/>
      <c r="GT38" s="235"/>
      <c r="GU38" s="235"/>
      <c r="GV38" s="235"/>
      <c r="GW38" s="235"/>
      <c r="GX38" s="235"/>
      <c r="GY38" s="235"/>
      <c r="GZ38" s="235"/>
      <c r="HA38" s="235"/>
      <c r="HB38" s="235"/>
      <c r="HC38" s="235"/>
      <c r="HD38" s="235"/>
      <c r="HE38" s="235"/>
      <c r="HF38" s="235"/>
      <c r="HG38" s="235"/>
      <c r="HH38" s="235"/>
      <c r="HI38" s="235"/>
      <c r="HJ38" s="235"/>
      <c r="HK38" s="235"/>
      <c r="HL38" s="235"/>
      <c r="HM38" s="235"/>
      <c r="HN38" s="235"/>
      <c r="HO38" s="235"/>
      <c r="HP38" s="235"/>
      <c r="HQ38" s="235"/>
      <c r="HR38" s="235"/>
      <c r="HS38" s="235"/>
      <c r="HT38" s="235"/>
      <c r="HU38" s="235"/>
      <c r="HV38" s="235"/>
      <c r="HW38" s="235"/>
      <c r="HX38" s="235"/>
      <c r="HY38" s="235"/>
      <c r="HZ38" s="235"/>
      <c r="IA38" s="235"/>
      <c r="IB38" s="235"/>
      <c r="IC38" s="235"/>
      <c r="ID38" s="235"/>
      <c r="IE38" s="235"/>
      <c r="IF38" s="235"/>
      <c r="IG38" s="235"/>
      <c r="IH38" s="235"/>
      <c r="II38" s="235"/>
      <c r="IJ38" s="235"/>
      <c r="IK38" s="235"/>
      <c r="IL38" s="235"/>
      <c r="IM38" s="235"/>
      <c r="IN38" s="235"/>
      <c r="IO38" s="235"/>
      <c r="IP38" s="235"/>
      <c r="IQ38" s="235"/>
      <c r="IR38" s="235"/>
      <c r="IS38" s="235"/>
      <c r="IT38" s="235"/>
      <c r="IU38" s="235"/>
      <c r="IV38" s="235"/>
      <c r="IW38" s="235"/>
      <c r="IX38" s="235"/>
      <c r="IY38" s="235"/>
      <c r="IZ38" s="235"/>
      <c r="JA38" s="235"/>
      <c r="JB38" s="235"/>
      <c r="JC38" s="235"/>
      <c r="JD38" s="235"/>
      <c r="JE38" s="235"/>
      <c r="JF38" s="235"/>
      <c r="JG38" s="235"/>
      <c r="JH38" s="235"/>
      <c r="JI38" s="235"/>
      <c r="JJ38" s="235"/>
      <c r="JK38" s="235"/>
      <c r="JL38" s="235"/>
      <c r="JM38" s="235"/>
      <c r="JN38" s="235"/>
      <c r="JO38" s="235"/>
      <c r="JP38" s="235"/>
      <c r="JQ38" s="235"/>
      <c r="JR38" s="235"/>
      <c r="JS38" s="235"/>
      <c r="JT38" s="235"/>
      <c r="JU38" s="235"/>
      <c r="JV38" s="235"/>
      <c r="JW38" s="235"/>
      <c r="JX38" s="235"/>
      <c r="JY38" s="235"/>
      <c r="JZ38" s="235"/>
      <c r="KA38" s="235"/>
      <c r="KB38" s="235"/>
      <c r="KC38" s="235"/>
      <c r="KD38" s="235"/>
      <c r="KE38" s="235"/>
      <c r="KF38" s="235"/>
      <c r="KG38" s="235"/>
      <c r="KH38" s="235"/>
      <c r="KI38" s="235"/>
      <c r="KJ38" s="235"/>
      <c r="KK38" s="235"/>
      <c r="KL38" s="235"/>
      <c r="KM38" s="235"/>
      <c r="KN38" s="235"/>
      <c r="KO38" s="235"/>
      <c r="KP38" s="235"/>
      <c r="KQ38" s="235"/>
      <c r="KR38" s="235"/>
      <c r="KS38" s="235"/>
      <c r="KT38" s="235"/>
      <c r="KU38" s="235"/>
      <c r="KV38" s="235"/>
      <c r="KW38" s="235"/>
      <c r="KX38" s="235"/>
      <c r="KY38" s="235"/>
      <c r="KZ38" s="235"/>
      <c r="LA38" s="235"/>
      <c r="LB38" s="235"/>
      <c r="LC38" s="235"/>
      <c r="LD38" s="235"/>
      <c r="LE38" s="235"/>
      <c r="LF38" s="235"/>
      <c r="LG38" s="235"/>
      <c r="LH38" s="235"/>
      <c r="LI38" s="235"/>
      <c r="LJ38" s="235"/>
      <c r="LK38" s="235"/>
      <c r="LL38" s="235"/>
      <c r="LM38" s="235"/>
      <c r="LN38" s="235"/>
      <c r="LO38" s="235"/>
      <c r="LP38" s="235"/>
      <c r="LQ38" s="235"/>
      <c r="LR38" s="235"/>
      <c r="LS38" s="235"/>
      <c r="LT38" s="235"/>
      <c r="LU38" s="235"/>
      <c r="LV38" s="235"/>
      <c r="LW38" s="235"/>
      <c r="LX38" s="235"/>
      <c r="LY38" s="235"/>
      <c r="LZ38" s="235"/>
      <c r="MA38" s="235"/>
      <c r="MB38" s="235"/>
      <c r="MC38" s="235"/>
      <c r="MD38" s="235"/>
      <c r="ME38" s="235"/>
      <c r="MF38" s="235"/>
      <c r="MG38" s="235"/>
      <c r="MH38" s="235"/>
      <c r="MI38" s="235"/>
      <c r="MJ38" s="235"/>
      <c r="MK38" s="235"/>
      <c r="ML38" s="235"/>
      <c r="MM38" s="235"/>
      <c r="MN38" s="235"/>
      <c r="MO38" s="235"/>
      <c r="MP38" s="235"/>
      <c r="MQ38" s="235"/>
      <c r="MR38" s="235"/>
      <c r="MS38" s="235"/>
      <c r="MT38" s="235"/>
      <c r="MU38" s="235"/>
      <c r="MV38" s="235"/>
      <c r="MW38" s="235"/>
      <c r="MX38" s="235"/>
      <c r="MY38" s="235"/>
      <c r="MZ38" s="235"/>
      <c r="NA38" s="235"/>
      <c r="NB38" s="235"/>
      <c r="NC38" s="235"/>
      <c r="ND38" s="235"/>
      <c r="NE38" s="235"/>
      <c r="NF38" s="235"/>
      <c r="NG38" s="235"/>
      <c r="NH38" s="235"/>
      <c r="NI38" s="235"/>
      <c r="NJ38" s="235"/>
      <c r="NK38" s="235"/>
      <c r="NL38" s="235"/>
      <c r="NM38" s="235"/>
      <c r="NN38" s="235"/>
      <c r="NO38" s="235"/>
      <c r="NP38" s="235"/>
      <c r="NQ38" s="235"/>
      <c r="NR38" s="235"/>
      <c r="NS38" s="235"/>
      <c r="NT38" s="235"/>
    </row>
    <row r="39" spans="1:384" s="101" customFormat="1" ht="25.5" x14ac:dyDescent="0.2">
      <c r="A39" s="205" t="s">
        <v>57</v>
      </c>
      <c r="B39" s="22">
        <v>890.05166099999997</v>
      </c>
      <c r="C39" s="22">
        <v>900.9214495269988</v>
      </c>
      <c r="D39" s="22">
        <v>1396.2351119999998</v>
      </c>
      <c r="E39" s="22">
        <v>1092.4481949999999</v>
      </c>
      <c r="F39" s="132">
        <v>962.44074919290324</v>
      </c>
      <c r="G39" s="22">
        <v>284.323779</v>
      </c>
      <c r="H39" s="22">
        <v>358.20773832880866</v>
      </c>
      <c r="I39" s="22">
        <v>119.25295199999999</v>
      </c>
      <c r="J39" s="22">
        <v>47.453364999999998</v>
      </c>
      <c r="K39" s="132">
        <v>237.42843051144268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</row>
    <row r="40" spans="1:384" x14ac:dyDescent="0.2">
      <c r="A40" s="41" t="s">
        <v>59</v>
      </c>
      <c r="B40" s="39">
        <v>235.59272799999999</v>
      </c>
      <c r="C40" s="39">
        <v>153.59840374294583</v>
      </c>
      <c r="D40" s="39">
        <v>170.21575199999998</v>
      </c>
      <c r="E40" s="39">
        <v>181.26092599999998</v>
      </c>
      <c r="F40" s="136">
        <v>175.23768994497345</v>
      </c>
      <c r="G40" s="39">
        <v>10.459845</v>
      </c>
      <c r="H40" s="39">
        <v>12.542215699790029</v>
      </c>
      <c r="I40" s="39">
        <v>14.560799999999999</v>
      </c>
      <c r="J40" s="39">
        <v>11.958421999999999</v>
      </c>
      <c r="K40" s="136">
        <v>11.389304918375576</v>
      </c>
      <c r="L40" s="42" t="s">
        <v>60</v>
      </c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  <c r="FF40" s="235"/>
      <c r="FG40" s="235"/>
      <c r="FH40" s="235"/>
      <c r="FI40" s="235"/>
      <c r="FJ40" s="235"/>
      <c r="FK40" s="235"/>
      <c r="FL40" s="235"/>
      <c r="FM40" s="235"/>
      <c r="FN40" s="235"/>
      <c r="FO40" s="235"/>
      <c r="FP40" s="235"/>
      <c r="FQ40" s="235"/>
      <c r="FR40" s="235"/>
      <c r="FS40" s="235"/>
      <c r="FT40" s="235"/>
      <c r="FU40" s="235"/>
      <c r="FV40" s="235"/>
      <c r="FW40" s="235"/>
      <c r="FX40" s="235"/>
      <c r="FY40" s="235"/>
      <c r="FZ40" s="235"/>
      <c r="GA40" s="235"/>
      <c r="GB40" s="235"/>
      <c r="GC40" s="235"/>
      <c r="GD40" s="235"/>
      <c r="GE40" s="235"/>
      <c r="GF40" s="235"/>
      <c r="GG40" s="235"/>
      <c r="GH40" s="235"/>
      <c r="GI40" s="235"/>
      <c r="GJ40" s="235"/>
      <c r="GK40" s="235"/>
      <c r="GL40" s="235"/>
      <c r="GM40" s="235"/>
      <c r="GN40" s="235"/>
      <c r="GO40" s="235"/>
      <c r="GP40" s="235"/>
      <c r="GQ40" s="235"/>
      <c r="GR40" s="235"/>
      <c r="GS40" s="235"/>
      <c r="GT40" s="235"/>
      <c r="GU40" s="235"/>
      <c r="GV40" s="235"/>
      <c r="GW40" s="235"/>
      <c r="GX40" s="235"/>
      <c r="GY40" s="235"/>
      <c r="GZ40" s="235"/>
      <c r="HA40" s="235"/>
      <c r="HB40" s="235"/>
      <c r="HC40" s="235"/>
      <c r="HD40" s="235"/>
      <c r="HE40" s="235"/>
      <c r="HF40" s="235"/>
      <c r="HG40" s="235"/>
      <c r="HH40" s="235"/>
      <c r="HI40" s="235"/>
      <c r="HJ40" s="235"/>
      <c r="HK40" s="235"/>
      <c r="HL40" s="235"/>
      <c r="HM40" s="235"/>
      <c r="HN40" s="235"/>
      <c r="HO40" s="235"/>
      <c r="HP40" s="235"/>
      <c r="HQ40" s="235"/>
      <c r="HR40" s="235"/>
      <c r="HS40" s="235"/>
      <c r="HT40" s="235"/>
      <c r="HU40" s="235"/>
      <c r="HV40" s="235"/>
      <c r="HW40" s="235"/>
      <c r="HX40" s="235"/>
      <c r="HY40" s="235"/>
      <c r="HZ40" s="235"/>
      <c r="IA40" s="235"/>
      <c r="IB40" s="235"/>
      <c r="IC40" s="235"/>
      <c r="ID40" s="235"/>
      <c r="IE40" s="235"/>
      <c r="IF40" s="235"/>
      <c r="IG40" s="235"/>
      <c r="IH40" s="235"/>
      <c r="II40" s="235"/>
      <c r="IJ40" s="235"/>
      <c r="IK40" s="235"/>
      <c r="IL40" s="235"/>
      <c r="IM40" s="235"/>
      <c r="IN40" s="235"/>
      <c r="IO40" s="235"/>
      <c r="IP40" s="235"/>
      <c r="IQ40" s="235"/>
      <c r="IR40" s="235"/>
      <c r="IS40" s="235"/>
      <c r="IT40" s="235"/>
      <c r="IU40" s="235"/>
      <c r="IV40" s="235"/>
      <c r="IW40" s="235"/>
      <c r="IX40" s="235"/>
      <c r="IY40" s="235"/>
      <c r="IZ40" s="235"/>
      <c r="JA40" s="235"/>
      <c r="JB40" s="235"/>
      <c r="JC40" s="235"/>
      <c r="JD40" s="235"/>
      <c r="JE40" s="235"/>
      <c r="JF40" s="235"/>
      <c r="JG40" s="235"/>
      <c r="JH40" s="235"/>
      <c r="JI40" s="235"/>
      <c r="JJ40" s="235"/>
      <c r="JK40" s="235"/>
      <c r="JL40" s="235"/>
      <c r="JM40" s="235"/>
      <c r="JN40" s="235"/>
      <c r="JO40" s="235"/>
      <c r="JP40" s="235"/>
      <c r="JQ40" s="235"/>
      <c r="JR40" s="235"/>
      <c r="JS40" s="235"/>
      <c r="JT40" s="235"/>
      <c r="JU40" s="235"/>
      <c r="JV40" s="235"/>
      <c r="JW40" s="235"/>
      <c r="JX40" s="235"/>
      <c r="JY40" s="235"/>
      <c r="JZ40" s="235"/>
      <c r="KA40" s="235"/>
      <c r="KB40" s="235"/>
      <c r="KC40" s="235"/>
      <c r="KD40" s="235"/>
      <c r="KE40" s="235"/>
      <c r="KF40" s="235"/>
      <c r="KG40" s="235"/>
      <c r="KH40" s="235"/>
      <c r="KI40" s="235"/>
      <c r="KJ40" s="235"/>
      <c r="KK40" s="235"/>
      <c r="KL40" s="235"/>
      <c r="KM40" s="235"/>
      <c r="KN40" s="235"/>
      <c r="KO40" s="235"/>
      <c r="KP40" s="235"/>
      <c r="KQ40" s="235"/>
      <c r="KR40" s="235"/>
      <c r="KS40" s="235"/>
      <c r="KT40" s="235"/>
      <c r="KU40" s="235"/>
      <c r="KV40" s="235"/>
      <c r="KW40" s="235"/>
      <c r="KX40" s="235"/>
      <c r="KY40" s="235"/>
      <c r="KZ40" s="235"/>
      <c r="LA40" s="235"/>
      <c r="LB40" s="235"/>
      <c r="LC40" s="235"/>
      <c r="LD40" s="235"/>
      <c r="LE40" s="235"/>
      <c r="LF40" s="235"/>
      <c r="LG40" s="235"/>
      <c r="LH40" s="235"/>
      <c r="LI40" s="235"/>
      <c r="LJ40" s="235"/>
      <c r="LK40" s="235"/>
      <c r="LL40" s="235"/>
      <c r="LM40" s="235"/>
      <c r="LN40" s="235"/>
      <c r="LO40" s="235"/>
      <c r="LP40" s="235"/>
      <c r="LQ40" s="235"/>
      <c r="LR40" s="235"/>
      <c r="LS40" s="235"/>
      <c r="LT40" s="235"/>
      <c r="LU40" s="235"/>
      <c r="LV40" s="235"/>
      <c r="LW40" s="235"/>
      <c r="LX40" s="235"/>
      <c r="LY40" s="235"/>
      <c r="LZ40" s="235"/>
      <c r="MA40" s="235"/>
      <c r="MB40" s="235"/>
      <c r="MC40" s="235"/>
      <c r="MD40" s="235"/>
      <c r="ME40" s="235"/>
      <c r="MF40" s="235"/>
      <c r="MG40" s="235"/>
      <c r="MH40" s="235"/>
      <c r="MI40" s="235"/>
      <c r="MJ40" s="235"/>
      <c r="MK40" s="235"/>
      <c r="ML40" s="235"/>
      <c r="MM40" s="235"/>
      <c r="MN40" s="235"/>
      <c r="MO40" s="235"/>
      <c r="MP40" s="235"/>
      <c r="MQ40" s="235"/>
      <c r="MR40" s="235"/>
      <c r="MS40" s="235"/>
      <c r="MT40" s="235"/>
      <c r="MU40" s="235"/>
      <c r="MV40" s="235"/>
      <c r="MW40" s="235"/>
      <c r="MX40" s="235"/>
      <c r="MY40" s="235"/>
      <c r="MZ40" s="235"/>
      <c r="NA40" s="235"/>
      <c r="NB40" s="235"/>
      <c r="NC40" s="235"/>
      <c r="ND40" s="235"/>
      <c r="NE40" s="235"/>
      <c r="NF40" s="235"/>
      <c r="NG40" s="235"/>
      <c r="NH40" s="235"/>
      <c r="NI40" s="235"/>
      <c r="NJ40" s="235"/>
      <c r="NK40" s="235"/>
      <c r="NL40" s="235"/>
      <c r="NM40" s="235"/>
      <c r="NN40" s="235"/>
      <c r="NO40" s="235"/>
      <c r="NP40" s="235"/>
      <c r="NQ40" s="235"/>
      <c r="NR40" s="235"/>
      <c r="NS40" s="235"/>
      <c r="NT40" s="235"/>
    </row>
    <row r="41" spans="1:384" x14ac:dyDescent="0.2">
      <c r="A41" s="41" t="s">
        <v>61</v>
      </c>
      <c r="B41" s="39">
        <v>643.92791999999997</v>
      </c>
      <c r="C41" s="39">
        <v>738.71148712508773</v>
      </c>
      <c r="D41" s="39">
        <v>1213.2058559999998</v>
      </c>
      <c r="E41" s="39">
        <v>903.92080999999996</v>
      </c>
      <c r="F41" s="136">
        <v>759.84764459083067</v>
      </c>
      <c r="G41" s="39">
        <v>273.66378700000001</v>
      </c>
      <c r="H41" s="39">
        <v>345.57278665049256</v>
      </c>
      <c r="I41" s="39">
        <v>104.69215199999999</v>
      </c>
      <c r="J41" s="39">
        <v>35.456918999999999</v>
      </c>
      <c r="K41" s="136">
        <v>224.19579225973376</v>
      </c>
      <c r="L41" s="42" t="s">
        <v>62</v>
      </c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5"/>
      <c r="GM41" s="235"/>
      <c r="GN41" s="235"/>
      <c r="GO41" s="235"/>
      <c r="GP41" s="235"/>
      <c r="GQ41" s="235"/>
      <c r="GR41" s="235"/>
      <c r="GS41" s="235"/>
      <c r="GT41" s="235"/>
      <c r="GU41" s="235"/>
      <c r="GV41" s="235"/>
      <c r="GW41" s="235"/>
      <c r="GX41" s="235"/>
      <c r="GY41" s="235"/>
      <c r="GZ41" s="235"/>
      <c r="HA41" s="235"/>
      <c r="HB41" s="235"/>
      <c r="HC41" s="235"/>
      <c r="HD41" s="235"/>
      <c r="HE41" s="235"/>
      <c r="HF41" s="235"/>
      <c r="HG41" s="235"/>
      <c r="HH41" s="235"/>
      <c r="HI41" s="235"/>
      <c r="HJ41" s="235"/>
      <c r="HK41" s="235"/>
      <c r="HL41" s="235"/>
      <c r="HM41" s="235"/>
      <c r="HN41" s="235"/>
      <c r="HO41" s="235"/>
      <c r="HP41" s="235"/>
      <c r="HQ41" s="235"/>
      <c r="HR41" s="235"/>
      <c r="HS41" s="235"/>
      <c r="HT41" s="235"/>
      <c r="HU41" s="235"/>
      <c r="HV41" s="235"/>
      <c r="HW41" s="235"/>
      <c r="HX41" s="235"/>
      <c r="HY41" s="235"/>
      <c r="HZ41" s="235"/>
      <c r="IA41" s="235"/>
      <c r="IB41" s="235"/>
      <c r="IC41" s="235"/>
      <c r="ID41" s="235"/>
      <c r="IE41" s="235"/>
      <c r="IF41" s="235"/>
      <c r="IG41" s="235"/>
      <c r="IH41" s="235"/>
      <c r="II41" s="235"/>
      <c r="IJ41" s="235"/>
      <c r="IK41" s="235"/>
      <c r="IL41" s="235"/>
      <c r="IM41" s="235"/>
      <c r="IN41" s="235"/>
      <c r="IO41" s="235"/>
      <c r="IP41" s="235"/>
      <c r="IQ41" s="235"/>
      <c r="IR41" s="235"/>
      <c r="IS41" s="235"/>
      <c r="IT41" s="235"/>
      <c r="IU41" s="235"/>
      <c r="IV41" s="235"/>
      <c r="IW41" s="235"/>
      <c r="IX41" s="235"/>
      <c r="IY41" s="235"/>
      <c r="IZ41" s="235"/>
      <c r="JA41" s="235"/>
      <c r="JB41" s="235"/>
      <c r="JC41" s="235"/>
      <c r="JD41" s="235"/>
      <c r="JE41" s="235"/>
      <c r="JF41" s="235"/>
      <c r="JG41" s="235"/>
      <c r="JH41" s="235"/>
      <c r="JI41" s="235"/>
      <c r="JJ41" s="235"/>
      <c r="JK41" s="235"/>
      <c r="JL41" s="235"/>
      <c r="JM41" s="235"/>
      <c r="JN41" s="235"/>
      <c r="JO41" s="235"/>
      <c r="JP41" s="235"/>
      <c r="JQ41" s="235"/>
      <c r="JR41" s="235"/>
      <c r="JS41" s="235"/>
      <c r="JT41" s="235"/>
      <c r="JU41" s="235"/>
      <c r="JV41" s="235"/>
      <c r="JW41" s="235"/>
      <c r="JX41" s="235"/>
      <c r="JY41" s="235"/>
      <c r="JZ41" s="235"/>
      <c r="KA41" s="235"/>
      <c r="KB41" s="235"/>
      <c r="KC41" s="235"/>
      <c r="KD41" s="235"/>
      <c r="KE41" s="235"/>
      <c r="KF41" s="235"/>
      <c r="KG41" s="235"/>
      <c r="KH41" s="235"/>
      <c r="KI41" s="235"/>
      <c r="KJ41" s="235"/>
      <c r="KK41" s="235"/>
      <c r="KL41" s="235"/>
      <c r="KM41" s="235"/>
      <c r="KN41" s="235"/>
      <c r="KO41" s="235"/>
      <c r="KP41" s="235"/>
      <c r="KQ41" s="235"/>
      <c r="KR41" s="235"/>
      <c r="KS41" s="235"/>
      <c r="KT41" s="235"/>
      <c r="KU41" s="235"/>
      <c r="KV41" s="235"/>
      <c r="KW41" s="235"/>
      <c r="KX41" s="235"/>
      <c r="KY41" s="235"/>
      <c r="KZ41" s="235"/>
      <c r="LA41" s="235"/>
      <c r="LB41" s="235"/>
      <c r="LC41" s="235"/>
      <c r="LD41" s="235"/>
      <c r="LE41" s="235"/>
      <c r="LF41" s="235"/>
      <c r="LG41" s="235"/>
      <c r="LH41" s="235"/>
      <c r="LI41" s="235"/>
      <c r="LJ41" s="235"/>
      <c r="LK41" s="235"/>
      <c r="LL41" s="235"/>
      <c r="LM41" s="235"/>
      <c r="LN41" s="235"/>
      <c r="LO41" s="235"/>
      <c r="LP41" s="235"/>
      <c r="LQ41" s="235"/>
      <c r="LR41" s="235"/>
      <c r="LS41" s="235"/>
      <c r="LT41" s="235"/>
      <c r="LU41" s="235"/>
      <c r="LV41" s="235"/>
      <c r="LW41" s="235"/>
      <c r="LX41" s="235"/>
      <c r="LY41" s="235"/>
      <c r="LZ41" s="235"/>
      <c r="MA41" s="235"/>
      <c r="MB41" s="235"/>
      <c r="MC41" s="235"/>
      <c r="MD41" s="235"/>
      <c r="ME41" s="235"/>
      <c r="MF41" s="235"/>
      <c r="MG41" s="235"/>
      <c r="MH41" s="235"/>
      <c r="MI41" s="235"/>
      <c r="MJ41" s="235"/>
      <c r="MK41" s="235"/>
      <c r="ML41" s="235"/>
      <c r="MM41" s="235"/>
      <c r="MN41" s="235"/>
      <c r="MO41" s="235"/>
      <c r="MP41" s="235"/>
      <c r="MQ41" s="235"/>
      <c r="MR41" s="235"/>
      <c r="MS41" s="235"/>
      <c r="MT41" s="235"/>
      <c r="MU41" s="235"/>
      <c r="MV41" s="235"/>
      <c r="MW41" s="235"/>
      <c r="MX41" s="235"/>
      <c r="MY41" s="235"/>
      <c r="MZ41" s="235"/>
      <c r="NA41" s="235"/>
      <c r="NB41" s="235"/>
      <c r="NC41" s="235"/>
      <c r="ND41" s="235"/>
      <c r="NE41" s="235"/>
      <c r="NF41" s="235"/>
      <c r="NG41" s="235"/>
      <c r="NH41" s="235"/>
      <c r="NI41" s="235"/>
      <c r="NJ41" s="235"/>
      <c r="NK41" s="235"/>
      <c r="NL41" s="235"/>
      <c r="NM41" s="235"/>
      <c r="NN41" s="235"/>
      <c r="NO41" s="235"/>
      <c r="NP41" s="235"/>
      <c r="NQ41" s="235"/>
      <c r="NR41" s="235"/>
      <c r="NS41" s="235"/>
      <c r="NT41" s="235"/>
    </row>
    <row r="42" spans="1:384" x14ac:dyDescent="0.2">
      <c r="A42" s="41" t="s">
        <v>55</v>
      </c>
      <c r="B42" s="51">
        <v>10.531013</v>
      </c>
      <c r="C42" s="51">
        <v>8.6115586589651354</v>
      </c>
      <c r="D42" s="51">
        <v>12.813503999999998</v>
      </c>
      <c r="E42" s="39">
        <v>7.2664589999999993</v>
      </c>
      <c r="F42" s="136">
        <v>27.355414657099104</v>
      </c>
      <c r="G42" s="39">
        <v>0.20014699999999999</v>
      </c>
      <c r="H42" s="39">
        <v>9.2735978526080981E-2</v>
      </c>
      <c r="I42" s="39" t="s">
        <v>293</v>
      </c>
      <c r="J42" s="39" t="s">
        <v>293</v>
      </c>
      <c r="K42" s="136">
        <v>1.8433333333333288</v>
      </c>
      <c r="L42" s="48" t="s">
        <v>56</v>
      </c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5"/>
      <c r="GM42" s="235"/>
      <c r="GN42" s="235"/>
      <c r="GO42" s="235"/>
      <c r="GP42" s="235"/>
      <c r="GQ42" s="235"/>
      <c r="GR42" s="235"/>
      <c r="GS42" s="235"/>
      <c r="GT42" s="235"/>
      <c r="GU42" s="235"/>
      <c r="GV42" s="235"/>
      <c r="GW42" s="235"/>
      <c r="GX42" s="235"/>
      <c r="GY42" s="235"/>
      <c r="GZ42" s="235"/>
      <c r="HA42" s="235"/>
      <c r="HB42" s="235"/>
      <c r="HC42" s="235"/>
      <c r="HD42" s="235"/>
      <c r="HE42" s="235"/>
      <c r="HF42" s="235"/>
      <c r="HG42" s="235"/>
      <c r="HH42" s="235"/>
      <c r="HI42" s="235"/>
      <c r="HJ42" s="235"/>
      <c r="HK42" s="235"/>
      <c r="HL42" s="235"/>
      <c r="HM42" s="235"/>
      <c r="HN42" s="235"/>
      <c r="HO42" s="235"/>
      <c r="HP42" s="235"/>
      <c r="HQ42" s="235"/>
      <c r="HR42" s="235"/>
      <c r="HS42" s="235"/>
      <c r="HT42" s="235"/>
      <c r="HU42" s="235"/>
      <c r="HV42" s="235"/>
      <c r="HW42" s="235"/>
      <c r="HX42" s="235"/>
      <c r="HY42" s="235"/>
      <c r="HZ42" s="235"/>
      <c r="IA42" s="235"/>
      <c r="IB42" s="235"/>
      <c r="IC42" s="235"/>
      <c r="ID42" s="235"/>
      <c r="IE42" s="235"/>
      <c r="IF42" s="235"/>
      <c r="IG42" s="235"/>
      <c r="IH42" s="235"/>
      <c r="II42" s="235"/>
      <c r="IJ42" s="235"/>
      <c r="IK42" s="235"/>
      <c r="IL42" s="235"/>
      <c r="IM42" s="235"/>
      <c r="IN42" s="235"/>
      <c r="IO42" s="235"/>
      <c r="IP42" s="235"/>
      <c r="IQ42" s="235"/>
      <c r="IR42" s="235"/>
      <c r="IS42" s="235"/>
      <c r="IT42" s="235"/>
      <c r="IU42" s="235"/>
      <c r="IV42" s="235"/>
      <c r="IW42" s="235"/>
      <c r="IX42" s="235"/>
      <c r="IY42" s="235"/>
      <c r="IZ42" s="235"/>
      <c r="JA42" s="235"/>
      <c r="JB42" s="235"/>
      <c r="JC42" s="235"/>
      <c r="JD42" s="235"/>
      <c r="JE42" s="235"/>
      <c r="JF42" s="235"/>
      <c r="JG42" s="235"/>
      <c r="JH42" s="235"/>
      <c r="JI42" s="235"/>
      <c r="JJ42" s="235"/>
      <c r="JK42" s="235"/>
      <c r="JL42" s="235"/>
      <c r="JM42" s="235"/>
      <c r="JN42" s="235"/>
      <c r="JO42" s="235"/>
      <c r="JP42" s="235"/>
      <c r="JQ42" s="235"/>
      <c r="JR42" s="235"/>
      <c r="JS42" s="235"/>
      <c r="JT42" s="235"/>
      <c r="JU42" s="235"/>
      <c r="JV42" s="235"/>
      <c r="JW42" s="235"/>
      <c r="JX42" s="235"/>
      <c r="JY42" s="235"/>
      <c r="JZ42" s="235"/>
      <c r="KA42" s="235"/>
      <c r="KB42" s="235"/>
      <c r="KC42" s="235"/>
      <c r="KD42" s="235"/>
      <c r="KE42" s="235"/>
      <c r="KF42" s="235"/>
      <c r="KG42" s="235"/>
      <c r="KH42" s="235"/>
      <c r="KI42" s="235"/>
      <c r="KJ42" s="235"/>
      <c r="KK42" s="235"/>
      <c r="KL42" s="235"/>
      <c r="KM42" s="235"/>
      <c r="KN42" s="235"/>
      <c r="KO42" s="235"/>
      <c r="KP42" s="235"/>
      <c r="KQ42" s="235"/>
      <c r="KR42" s="235"/>
      <c r="KS42" s="235"/>
      <c r="KT42" s="235"/>
      <c r="KU42" s="235"/>
      <c r="KV42" s="235"/>
      <c r="KW42" s="235"/>
      <c r="KX42" s="235"/>
      <c r="KY42" s="235"/>
      <c r="KZ42" s="235"/>
      <c r="LA42" s="235"/>
      <c r="LB42" s="235"/>
      <c r="LC42" s="235"/>
      <c r="LD42" s="235"/>
      <c r="LE42" s="235"/>
      <c r="LF42" s="235"/>
      <c r="LG42" s="235"/>
      <c r="LH42" s="235"/>
      <c r="LI42" s="235"/>
      <c r="LJ42" s="235"/>
      <c r="LK42" s="235"/>
      <c r="LL42" s="235"/>
      <c r="LM42" s="235"/>
      <c r="LN42" s="235"/>
      <c r="LO42" s="235"/>
      <c r="LP42" s="235"/>
      <c r="LQ42" s="235"/>
      <c r="LR42" s="235"/>
      <c r="LS42" s="235"/>
      <c r="LT42" s="235"/>
      <c r="LU42" s="235"/>
      <c r="LV42" s="235"/>
      <c r="LW42" s="235"/>
      <c r="LX42" s="235"/>
      <c r="LY42" s="235"/>
      <c r="LZ42" s="235"/>
      <c r="MA42" s="235"/>
      <c r="MB42" s="235"/>
      <c r="MC42" s="235"/>
      <c r="MD42" s="235"/>
      <c r="ME42" s="235"/>
      <c r="MF42" s="235"/>
      <c r="MG42" s="235"/>
      <c r="MH42" s="235"/>
      <c r="MI42" s="235"/>
      <c r="MJ42" s="235"/>
      <c r="MK42" s="235"/>
      <c r="ML42" s="235"/>
      <c r="MM42" s="235"/>
      <c r="MN42" s="235"/>
      <c r="MO42" s="235"/>
      <c r="MP42" s="235"/>
      <c r="MQ42" s="235"/>
      <c r="MR42" s="235"/>
      <c r="MS42" s="235"/>
      <c r="MT42" s="235"/>
      <c r="MU42" s="235"/>
      <c r="MV42" s="235"/>
      <c r="MW42" s="235"/>
      <c r="MX42" s="235"/>
      <c r="MY42" s="235"/>
      <c r="MZ42" s="235"/>
      <c r="NA42" s="235"/>
      <c r="NB42" s="235"/>
      <c r="NC42" s="235"/>
      <c r="ND42" s="235"/>
      <c r="NE42" s="235"/>
      <c r="NF42" s="235"/>
      <c r="NG42" s="235"/>
      <c r="NH42" s="235"/>
      <c r="NI42" s="235"/>
      <c r="NJ42" s="235"/>
      <c r="NK42" s="235"/>
      <c r="NL42" s="235"/>
      <c r="NM42" s="235"/>
      <c r="NN42" s="235"/>
      <c r="NO42" s="235"/>
      <c r="NP42" s="235"/>
      <c r="NQ42" s="235"/>
      <c r="NR42" s="235"/>
      <c r="NS42" s="235"/>
      <c r="NT42" s="235"/>
    </row>
    <row r="43" spans="1:384" s="101" customFormat="1" ht="13.5" thickBot="1" x14ac:dyDescent="0.25">
      <c r="A43" s="52" t="s">
        <v>333</v>
      </c>
      <c r="B43" s="54">
        <v>22.154841000000001</v>
      </c>
      <c r="C43" s="54">
        <v>0.18694503526316397</v>
      </c>
      <c r="D43" s="54">
        <v>21.695591999999998</v>
      </c>
      <c r="E43" s="54">
        <v>42.460687</v>
      </c>
      <c r="F43" s="138">
        <v>13.292004339358744</v>
      </c>
      <c r="G43" s="54">
        <v>2.1443129999999999</v>
      </c>
      <c r="H43" s="54" t="s">
        <v>293</v>
      </c>
      <c r="I43" s="54">
        <v>3.0577679999999998</v>
      </c>
      <c r="J43" s="54">
        <v>5.9266800000000002</v>
      </c>
      <c r="K43" s="138" t="s">
        <v>293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</row>
    <row r="44" spans="1:384" s="101" customFormat="1" ht="20.25" customHeight="1" thickBot="1" x14ac:dyDescent="0.25">
      <c r="A44" s="206" t="s">
        <v>266</v>
      </c>
      <c r="B44" s="57">
        <v>5478.5343480000001</v>
      </c>
      <c r="C44" s="57">
        <v>10031.984375893453</v>
      </c>
      <c r="D44" s="57">
        <v>7749.4033679999993</v>
      </c>
      <c r="E44" s="57">
        <v>9649.4268680000005</v>
      </c>
      <c r="F44" s="139">
        <v>10125.385566273229</v>
      </c>
      <c r="G44" s="57">
        <v>1216.0397849999999</v>
      </c>
      <c r="H44" s="57">
        <v>1023.5528055012392</v>
      </c>
      <c r="I44" s="57">
        <v>1288.922016</v>
      </c>
      <c r="J44" s="57">
        <v>1350.7058239999999</v>
      </c>
      <c r="K44" s="139">
        <v>1248.3595060711784</v>
      </c>
      <c r="L44" s="207" t="s">
        <v>271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</row>
    <row r="45" spans="1:384" x14ac:dyDescent="0.2">
      <c r="A45" s="41" t="s">
        <v>243</v>
      </c>
      <c r="B45" s="39">
        <v>14.455221999999999</v>
      </c>
      <c r="C45" s="39">
        <v>14.059523853383824</v>
      </c>
      <c r="D45" s="39">
        <v>16.308095999999999</v>
      </c>
      <c r="E45" s="39">
        <v>20.634086999999997</v>
      </c>
      <c r="F45" s="136">
        <v>29.164493327582338</v>
      </c>
      <c r="G45" s="39">
        <v>1.1347119999999999</v>
      </c>
      <c r="H45" s="39">
        <v>1.6341836590492294</v>
      </c>
      <c r="I45" s="39">
        <v>2.475336</v>
      </c>
      <c r="J45" s="39">
        <v>1.4535989999999999</v>
      </c>
      <c r="K45" s="136">
        <v>1.0582182488334675</v>
      </c>
      <c r="L45" s="42" t="s">
        <v>263</v>
      </c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  <c r="FF45" s="235"/>
      <c r="FG45" s="235"/>
      <c r="FH45" s="235"/>
      <c r="FI45" s="235"/>
      <c r="FJ45" s="235"/>
      <c r="FK45" s="235"/>
      <c r="FL45" s="235"/>
      <c r="FM45" s="235"/>
      <c r="FN45" s="235"/>
      <c r="FO45" s="235"/>
      <c r="FP45" s="235"/>
      <c r="FQ45" s="235"/>
      <c r="FR45" s="235"/>
      <c r="FS45" s="235"/>
      <c r="FT45" s="235"/>
      <c r="FU45" s="235"/>
      <c r="FV45" s="235"/>
      <c r="FW45" s="235"/>
      <c r="FX45" s="235"/>
      <c r="FY45" s="235"/>
      <c r="FZ45" s="235"/>
      <c r="GA45" s="235"/>
      <c r="GB45" s="235"/>
      <c r="GC45" s="235"/>
      <c r="GD45" s="235"/>
      <c r="GE45" s="235"/>
      <c r="GF45" s="235"/>
      <c r="GG45" s="235"/>
      <c r="GH45" s="235"/>
      <c r="GI45" s="235"/>
      <c r="GJ45" s="235"/>
      <c r="GK45" s="235"/>
      <c r="GL45" s="235"/>
      <c r="GM45" s="235"/>
      <c r="GN45" s="235"/>
      <c r="GO45" s="235"/>
      <c r="GP45" s="235"/>
      <c r="GQ45" s="235"/>
      <c r="GR45" s="235"/>
      <c r="GS45" s="235"/>
      <c r="GT45" s="235"/>
      <c r="GU45" s="235"/>
      <c r="GV45" s="235"/>
      <c r="GW45" s="235"/>
      <c r="GX45" s="235"/>
      <c r="GY45" s="235"/>
      <c r="GZ45" s="235"/>
      <c r="HA45" s="235"/>
      <c r="HB45" s="235"/>
      <c r="HC45" s="235"/>
      <c r="HD45" s="235"/>
      <c r="HE45" s="235"/>
      <c r="HF45" s="235"/>
      <c r="HG45" s="235"/>
      <c r="HH45" s="235"/>
      <c r="HI45" s="235"/>
      <c r="HJ45" s="235"/>
      <c r="HK45" s="235"/>
      <c r="HL45" s="235"/>
      <c r="HM45" s="235"/>
      <c r="HN45" s="235"/>
      <c r="HO45" s="235"/>
      <c r="HP45" s="235"/>
      <c r="HQ45" s="235"/>
      <c r="HR45" s="235"/>
      <c r="HS45" s="235"/>
      <c r="HT45" s="235"/>
      <c r="HU45" s="235"/>
      <c r="HV45" s="235"/>
      <c r="HW45" s="235"/>
      <c r="HX45" s="235"/>
      <c r="HY45" s="235"/>
      <c r="HZ45" s="235"/>
      <c r="IA45" s="235"/>
      <c r="IB45" s="235"/>
      <c r="IC45" s="235"/>
      <c r="ID45" s="235"/>
      <c r="IE45" s="235"/>
      <c r="IF45" s="235"/>
      <c r="IG45" s="235"/>
      <c r="IH45" s="235"/>
      <c r="II45" s="235"/>
      <c r="IJ45" s="235"/>
      <c r="IK45" s="235"/>
      <c r="IL45" s="235"/>
      <c r="IM45" s="235"/>
      <c r="IN45" s="235"/>
      <c r="IO45" s="235"/>
      <c r="IP45" s="235"/>
      <c r="IQ45" s="235"/>
      <c r="IR45" s="235"/>
      <c r="IS45" s="235"/>
      <c r="IT45" s="235"/>
      <c r="IU45" s="235"/>
      <c r="IV45" s="235"/>
      <c r="IW45" s="235"/>
      <c r="IX45" s="235"/>
      <c r="IY45" s="235"/>
      <c r="IZ45" s="235"/>
      <c r="JA45" s="235"/>
      <c r="JB45" s="235"/>
      <c r="JC45" s="235"/>
      <c r="JD45" s="235"/>
      <c r="JE45" s="235"/>
      <c r="JF45" s="235"/>
      <c r="JG45" s="235"/>
      <c r="JH45" s="235"/>
      <c r="JI45" s="235"/>
      <c r="JJ45" s="235"/>
      <c r="JK45" s="235"/>
      <c r="JL45" s="235"/>
      <c r="JM45" s="235"/>
      <c r="JN45" s="235"/>
      <c r="JO45" s="235"/>
      <c r="JP45" s="235"/>
      <c r="JQ45" s="235"/>
      <c r="JR45" s="235"/>
      <c r="JS45" s="235"/>
      <c r="JT45" s="235"/>
      <c r="JU45" s="235"/>
      <c r="JV45" s="235"/>
      <c r="JW45" s="235"/>
      <c r="JX45" s="235"/>
      <c r="JY45" s="235"/>
      <c r="JZ45" s="235"/>
      <c r="KA45" s="235"/>
      <c r="KB45" s="235"/>
      <c r="KC45" s="235"/>
      <c r="KD45" s="235"/>
      <c r="KE45" s="235"/>
      <c r="KF45" s="235"/>
      <c r="KG45" s="235"/>
      <c r="KH45" s="235"/>
      <c r="KI45" s="235"/>
      <c r="KJ45" s="235"/>
      <c r="KK45" s="235"/>
      <c r="KL45" s="235"/>
      <c r="KM45" s="235"/>
      <c r="KN45" s="235"/>
      <c r="KO45" s="235"/>
      <c r="KP45" s="235"/>
      <c r="KQ45" s="235"/>
      <c r="KR45" s="235"/>
      <c r="KS45" s="235"/>
      <c r="KT45" s="235"/>
      <c r="KU45" s="235"/>
      <c r="KV45" s="235"/>
      <c r="KW45" s="235"/>
      <c r="KX45" s="235"/>
      <c r="KY45" s="235"/>
      <c r="KZ45" s="235"/>
      <c r="LA45" s="235"/>
      <c r="LB45" s="235"/>
      <c r="LC45" s="235"/>
      <c r="LD45" s="235"/>
      <c r="LE45" s="235"/>
      <c r="LF45" s="235"/>
      <c r="LG45" s="235"/>
      <c r="LH45" s="235"/>
      <c r="LI45" s="235"/>
      <c r="LJ45" s="235"/>
      <c r="LK45" s="235"/>
      <c r="LL45" s="235"/>
      <c r="LM45" s="235"/>
      <c r="LN45" s="235"/>
      <c r="LO45" s="235"/>
      <c r="LP45" s="235"/>
      <c r="LQ45" s="235"/>
      <c r="LR45" s="235"/>
      <c r="LS45" s="235"/>
      <c r="LT45" s="235"/>
      <c r="LU45" s="235"/>
      <c r="LV45" s="235"/>
      <c r="LW45" s="235"/>
      <c r="LX45" s="235"/>
      <c r="LY45" s="235"/>
      <c r="LZ45" s="235"/>
      <c r="MA45" s="235"/>
      <c r="MB45" s="235"/>
      <c r="MC45" s="235"/>
      <c r="MD45" s="235"/>
      <c r="ME45" s="235"/>
      <c r="MF45" s="235"/>
      <c r="MG45" s="235"/>
      <c r="MH45" s="235"/>
      <c r="MI45" s="235"/>
      <c r="MJ45" s="235"/>
      <c r="MK45" s="235"/>
      <c r="ML45" s="235"/>
      <c r="MM45" s="235"/>
      <c r="MN45" s="235"/>
      <c r="MO45" s="235"/>
      <c r="MP45" s="235"/>
      <c r="MQ45" s="235"/>
      <c r="MR45" s="235"/>
      <c r="MS45" s="235"/>
      <c r="MT45" s="235"/>
      <c r="MU45" s="235"/>
      <c r="MV45" s="235"/>
      <c r="MW45" s="235"/>
      <c r="MX45" s="235"/>
      <c r="MY45" s="235"/>
      <c r="MZ45" s="235"/>
      <c r="NA45" s="235"/>
      <c r="NB45" s="235"/>
      <c r="NC45" s="235"/>
      <c r="ND45" s="235"/>
      <c r="NE45" s="235"/>
      <c r="NF45" s="235"/>
      <c r="NG45" s="235"/>
      <c r="NH45" s="235"/>
      <c r="NI45" s="235"/>
      <c r="NJ45" s="235"/>
      <c r="NK45" s="235"/>
      <c r="NL45" s="235"/>
      <c r="NM45" s="235"/>
      <c r="NN45" s="235"/>
      <c r="NO45" s="235"/>
      <c r="NP45" s="235"/>
      <c r="NQ45" s="235"/>
      <c r="NR45" s="235"/>
      <c r="NS45" s="235"/>
      <c r="NT45" s="235"/>
    </row>
    <row r="46" spans="1:384" x14ac:dyDescent="0.2">
      <c r="A46" s="41" t="s">
        <v>71</v>
      </c>
      <c r="B46" s="39">
        <v>2161.8232560000001</v>
      </c>
      <c r="C46" s="39">
        <v>4058.0504893720536</v>
      </c>
      <c r="D46" s="39">
        <v>1846.6006559999998</v>
      </c>
      <c r="E46" s="39">
        <v>2935.92022</v>
      </c>
      <c r="F46" s="136">
        <v>3370.4370113319906</v>
      </c>
      <c r="G46" s="39">
        <v>353.36774400000002</v>
      </c>
      <c r="H46" s="39">
        <v>224.63964912235647</v>
      </c>
      <c r="I46" s="39">
        <v>266.608248</v>
      </c>
      <c r="J46" s="39">
        <v>353.99067500000001</v>
      </c>
      <c r="K46" s="136">
        <v>344.22978329346762</v>
      </c>
      <c r="L46" s="42" t="s">
        <v>72</v>
      </c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5"/>
      <c r="DL46" s="235"/>
      <c r="DM46" s="235"/>
      <c r="DN46" s="235"/>
      <c r="DO46" s="235"/>
      <c r="DP46" s="235"/>
      <c r="DQ46" s="235"/>
      <c r="DR46" s="235"/>
      <c r="DS46" s="235"/>
      <c r="DT46" s="235"/>
      <c r="DU46" s="235"/>
      <c r="DV46" s="235"/>
      <c r="DW46" s="235"/>
      <c r="DX46" s="235"/>
      <c r="DY46" s="235"/>
      <c r="DZ46" s="235"/>
      <c r="EA46" s="235"/>
      <c r="EB46" s="235"/>
      <c r="EC46" s="235"/>
      <c r="ED46" s="235"/>
      <c r="EE46" s="235"/>
      <c r="EF46" s="235"/>
      <c r="EG46" s="235"/>
      <c r="EH46" s="235"/>
      <c r="EI46" s="235"/>
      <c r="EJ46" s="235"/>
      <c r="EK46" s="235"/>
      <c r="EL46" s="235"/>
      <c r="EM46" s="235"/>
      <c r="EN46" s="235"/>
      <c r="EO46" s="235"/>
      <c r="EP46" s="235"/>
      <c r="EQ46" s="235"/>
      <c r="ER46" s="235"/>
      <c r="ES46" s="235"/>
      <c r="ET46" s="235"/>
      <c r="EU46" s="235"/>
      <c r="EV46" s="235"/>
      <c r="EW46" s="235"/>
      <c r="EX46" s="235"/>
      <c r="EY46" s="235"/>
      <c r="EZ46" s="235"/>
      <c r="FA46" s="235"/>
      <c r="FB46" s="235"/>
      <c r="FC46" s="235"/>
      <c r="FD46" s="235"/>
      <c r="FE46" s="235"/>
      <c r="FF46" s="235"/>
      <c r="FG46" s="235"/>
      <c r="FH46" s="235"/>
      <c r="FI46" s="235"/>
      <c r="FJ46" s="235"/>
      <c r="FK46" s="235"/>
      <c r="FL46" s="235"/>
      <c r="FM46" s="235"/>
      <c r="FN46" s="235"/>
      <c r="FO46" s="235"/>
      <c r="FP46" s="235"/>
      <c r="FQ46" s="235"/>
      <c r="FR46" s="235"/>
      <c r="FS46" s="235"/>
      <c r="FT46" s="235"/>
      <c r="FU46" s="235"/>
      <c r="FV46" s="235"/>
      <c r="FW46" s="235"/>
      <c r="FX46" s="235"/>
      <c r="FY46" s="235"/>
      <c r="FZ46" s="235"/>
      <c r="GA46" s="235"/>
      <c r="GB46" s="235"/>
      <c r="GC46" s="235"/>
      <c r="GD46" s="235"/>
      <c r="GE46" s="235"/>
      <c r="GF46" s="235"/>
      <c r="GG46" s="235"/>
      <c r="GH46" s="235"/>
      <c r="GI46" s="235"/>
      <c r="GJ46" s="235"/>
      <c r="GK46" s="235"/>
      <c r="GL46" s="235"/>
      <c r="GM46" s="235"/>
      <c r="GN46" s="235"/>
      <c r="GO46" s="235"/>
      <c r="GP46" s="235"/>
      <c r="GQ46" s="235"/>
      <c r="GR46" s="235"/>
      <c r="GS46" s="235"/>
      <c r="GT46" s="235"/>
      <c r="GU46" s="235"/>
      <c r="GV46" s="235"/>
      <c r="GW46" s="235"/>
      <c r="GX46" s="235"/>
      <c r="GY46" s="235"/>
      <c r="GZ46" s="235"/>
      <c r="HA46" s="235"/>
      <c r="HB46" s="235"/>
      <c r="HC46" s="235"/>
      <c r="HD46" s="235"/>
      <c r="HE46" s="235"/>
      <c r="HF46" s="235"/>
      <c r="HG46" s="235"/>
      <c r="HH46" s="235"/>
      <c r="HI46" s="235"/>
      <c r="HJ46" s="235"/>
      <c r="HK46" s="235"/>
      <c r="HL46" s="235"/>
      <c r="HM46" s="235"/>
      <c r="HN46" s="235"/>
      <c r="HO46" s="235"/>
      <c r="HP46" s="235"/>
      <c r="HQ46" s="235"/>
      <c r="HR46" s="235"/>
      <c r="HS46" s="235"/>
      <c r="HT46" s="235"/>
      <c r="HU46" s="235"/>
      <c r="HV46" s="235"/>
      <c r="HW46" s="235"/>
      <c r="HX46" s="235"/>
      <c r="HY46" s="235"/>
      <c r="HZ46" s="235"/>
      <c r="IA46" s="235"/>
      <c r="IB46" s="235"/>
      <c r="IC46" s="235"/>
      <c r="ID46" s="235"/>
      <c r="IE46" s="235"/>
      <c r="IF46" s="235"/>
      <c r="IG46" s="235"/>
      <c r="IH46" s="235"/>
      <c r="II46" s="235"/>
      <c r="IJ46" s="235"/>
      <c r="IK46" s="235"/>
      <c r="IL46" s="235"/>
      <c r="IM46" s="235"/>
      <c r="IN46" s="235"/>
      <c r="IO46" s="235"/>
      <c r="IP46" s="235"/>
      <c r="IQ46" s="235"/>
      <c r="IR46" s="235"/>
      <c r="IS46" s="235"/>
      <c r="IT46" s="235"/>
      <c r="IU46" s="235"/>
      <c r="IV46" s="235"/>
      <c r="IW46" s="235"/>
      <c r="IX46" s="235"/>
      <c r="IY46" s="235"/>
      <c r="IZ46" s="235"/>
      <c r="JA46" s="235"/>
      <c r="JB46" s="235"/>
      <c r="JC46" s="235"/>
      <c r="JD46" s="235"/>
      <c r="JE46" s="235"/>
      <c r="JF46" s="235"/>
      <c r="JG46" s="235"/>
      <c r="JH46" s="235"/>
      <c r="JI46" s="235"/>
      <c r="JJ46" s="235"/>
      <c r="JK46" s="235"/>
      <c r="JL46" s="235"/>
      <c r="JM46" s="235"/>
      <c r="JN46" s="235"/>
      <c r="JO46" s="235"/>
      <c r="JP46" s="235"/>
      <c r="JQ46" s="235"/>
      <c r="JR46" s="235"/>
      <c r="JS46" s="235"/>
      <c r="JT46" s="235"/>
      <c r="JU46" s="235"/>
      <c r="JV46" s="235"/>
      <c r="JW46" s="235"/>
      <c r="JX46" s="235"/>
      <c r="JY46" s="235"/>
      <c r="JZ46" s="235"/>
      <c r="KA46" s="235"/>
      <c r="KB46" s="235"/>
      <c r="KC46" s="235"/>
      <c r="KD46" s="235"/>
      <c r="KE46" s="235"/>
      <c r="KF46" s="235"/>
      <c r="KG46" s="235"/>
      <c r="KH46" s="235"/>
      <c r="KI46" s="235"/>
      <c r="KJ46" s="235"/>
      <c r="KK46" s="235"/>
      <c r="KL46" s="235"/>
      <c r="KM46" s="235"/>
      <c r="KN46" s="235"/>
      <c r="KO46" s="235"/>
      <c r="KP46" s="235"/>
      <c r="KQ46" s="235"/>
      <c r="KR46" s="235"/>
      <c r="KS46" s="235"/>
      <c r="KT46" s="235"/>
      <c r="KU46" s="235"/>
      <c r="KV46" s="235"/>
      <c r="KW46" s="235"/>
      <c r="KX46" s="235"/>
      <c r="KY46" s="235"/>
      <c r="KZ46" s="235"/>
      <c r="LA46" s="235"/>
      <c r="LB46" s="235"/>
      <c r="LC46" s="235"/>
      <c r="LD46" s="235"/>
      <c r="LE46" s="235"/>
      <c r="LF46" s="235"/>
      <c r="LG46" s="235"/>
      <c r="LH46" s="235"/>
      <c r="LI46" s="235"/>
      <c r="LJ46" s="235"/>
      <c r="LK46" s="235"/>
      <c r="LL46" s="235"/>
      <c r="LM46" s="235"/>
      <c r="LN46" s="235"/>
      <c r="LO46" s="235"/>
      <c r="LP46" s="235"/>
      <c r="LQ46" s="235"/>
      <c r="LR46" s="235"/>
      <c r="LS46" s="235"/>
      <c r="LT46" s="235"/>
      <c r="LU46" s="235"/>
      <c r="LV46" s="235"/>
      <c r="LW46" s="235"/>
      <c r="LX46" s="235"/>
      <c r="LY46" s="235"/>
      <c r="LZ46" s="235"/>
      <c r="MA46" s="235"/>
      <c r="MB46" s="235"/>
      <c r="MC46" s="235"/>
      <c r="MD46" s="235"/>
      <c r="ME46" s="235"/>
      <c r="MF46" s="235"/>
      <c r="MG46" s="235"/>
      <c r="MH46" s="235"/>
      <c r="MI46" s="235"/>
      <c r="MJ46" s="235"/>
      <c r="MK46" s="235"/>
      <c r="ML46" s="235"/>
      <c r="MM46" s="235"/>
      <c r="MN46" s="235"/>
      <c r="MO46" s="235"/>
      <c r="MP46" s="235"/>
      <c r="MQ46" s="235"/>
      <c r="MR46" s="235"/>
      <c r="MS46" s="235"/>
      <c r="MT46" s="235"/>
      <c r="MU46" s="235"/>
      <c r="MV46" s="235"/>
      <c r="MW46" s="235"/>
      <c r="MX46" s="235"/>
      <c r="MY46" s="235"/>
      <c r="MZ46" s="235"/>
      <c r="NA46" s="235"/>
      <c r="NB46" s="235"/>
      <c r="NC46" s="235"/>
      <c r="ND46" s="235"/>
      <c r="NE46" s="235"/>
      <c r="NF46" s="235"/>
      <c r="NG46" s="235"/>
      <c r="NH46" s="235"/>
      <c r="NI46" s="235"/>
      <c r="NJ46" s="235"/>
      <c r="NK46" s="235"/>
      <c r="NL46" s="235"/>
      <c r="NM46" s="235"/>
      <c r="NN46" s="235"/>
      <c r="NO46" s="235"/>
      <c r="NP46" s="235"/>
      <c r="NQ46" s="235"/>
      <c r="NR46" s="235"/>
      <c r="NS46" s="235"/>
      <c r="NT46" s="235"/>
    </row>
    <row r="47" spans="1:384" x14ac:dyDescent="0.2">
      <c r="A47" s="41" t="s">
        <v>73</v>
      </c>
      <c r="B47" s="39">
        <v>1811.6018959999999</v>
      </c>
      <c r="C47" s="39">
        <v>3960.1630838485048</v>
      </c>
      <c r="D47" s="39">
        <v>3148.6273919999999</v>
      </c>
      <c r="E47" s="39">
        <v>3009.6544919999997</v>
      </c>
      <c r="F47" s="136">
        <v>2445.615488112508</v>
      </c>
      <c r="G47" s="39">
        <v>112.070689</v>
      </c>
      <c r="H47" s="39">
        <v>81.100316262125418</v>
      </c>
      <c r="I47" s="39">
        <v>66.688463999999996</v>
      </c>
      <c r="J47" s="39">
        <v>48.735793999999999</v>
      </c>
      <c r="K47" s="136">
        <v>26.194448365551668</v>
      </c>
      <c r="L47" s="42" t="s">
        <v>74</v>
      </c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5"/>
      <c r="DJ47" s="235"/>
      <c r="DK47" s="235"/>
      <c r="DL47" s="235"/>
      <c r="DM47" s="235"/>
      <c r="DN47" s="235"/>
      <c r="DO47" s="235"/>
      <c r="DP47" s="235"/>
      <c r="DQ47" s="235"/>
      <c r="DR47" s="235"/>
      <c r="DS47" s="235"/>
      <c r="DT47" s="235"/>
      <c r="DU47" s="235"/>
      <c r="DV47" s="235"/>
      <c r="DW47" s="235"/>
      <c r="DX47" s="235"/>
      <c r="DY47" s="235"/>
      <c r="DZ47" s="235"/>
      <c r="EA47" s="235"/>
      <c r="EB47" s="235"/>
      <c r="EC47" s="235"/>
      <c r="ED47" s="235"/>
      <c r="EE47" s="235"/>
      <c r="EF47" s="235"/>
      <c r="EG47" s="235"/>
      <c r="EH47" s="235"/>
      <c r="EI47" s="235"/>
      <c r="EJ47" s="235"/>
      <c r="EK47" s="235"/>
      <c r="EL47" s="235"/>
      <c r="EM47" s="235"/>
      <c r="EN47" s="235"/>
      <c r="EO47" s="235"/>
      <c r="EP47" s="235"/>
      <c r="EQ47" s="235"/>
      <c r="ER47" s="235"/>
      <c r="ES47" s="235"/>
      <c r="ET47" s="235"/>
      <c r="EU47" s="235"/>
      <c r="EV47" s="235"/>
      <c r="EW47" s="235"/>
      <c r="EX47" s="235"/>
      <c r="EY47" s="235"/>
      <c r="EZ47" s="235"/>
      <c r="FA47" s="235"/>
      <c r="FB47" s="235"/>
      <c r="FC47" s="235"/>
      <c r="FD47" s="235"/>
      <c r="FE47" s="235"/>
      <c r="FF47" s="235"/>
      <c r="FG47" s="235"/>
      <c r="FH47" s="235"/>
      <c r="FI47" s="235"/>
      <c r="FJ47" s="235"/>
      <c r="FK47" s="235"/>
      <c r="FL47" s="235"/>
      <c r="FM47" s="235"/>
      <c r="FN47" s="235"/>
      <c r="FO47" s="235"/>
      <c r="FP47" s="235"/>
      <c r="FQ47" s="235"/>
      <c r="FR47" s="235"/>
      <c r="FS47" s="235"/>
      <c r="FT47" s="235"/>
      <c r="FU47" s="235"/>
      <c r="FV47" s="235"/>
      <c r="FW47" s="235"/>
      <c r="FX47" s="235"/>
      <c r="FY47" s="235"/>
      <c r="FZ47" s="235"/>
      <c r="GA47" s="235"/>
      <c r="GB47" s="235"/>
      <c r="GC47" s="235"/>
      <c r="GD47" s="235"/>
      <c r="GE47" s="235"/>
      <c r="GF47" s="235"/>
      <c r="GG47" s="235"/>
      <c r="GH47" s="235"/>
      <c r="GI47" s="235"/>
      <c r="GJ47" s="235"/>
      <c r="GK47" s="235"/>
      <c r="GL47" s="235"/>
      <c r="GM47" s="235"/>
      <c r="GN47" s="235"/>
      <c r="GO47" s="235"/>
      <c r="GP47" s="235"/>
      <c r="GQ47" s="235"/>
      <c r="GR47" s="235"/>
      <c r="GS47" s="235"/>
      <c r="GT47" s="235"/>
      <c r="GU47" s="235"/>
      <c r="GV47" s="235"/>
      <c r="GW47" s="235"/>
      <c r="GX47" s="235"/>
      <c r="GY47" s="235"/>
      <c r="GZ47" s="235"/>
      <c r="HA47" s="235"/>
      <c r="HB47" s="235"/>
      <c r="HC47" s="235"/>
      <c r="HD47" s="235"/>
      <c r="HE47" s="235"/>
      <c r="HF47" s="235"/>
      <c r="HG47" s="235"/>
      <c r="HH47" s="235"/>
      <c r="HI47" s="235"/>
      <c r="HJ47" s="235"/>
      <c r="HK47" s="235"/>
      <c r="HL47" s="235"/>
      <c r="HM47" s="235"/>
      <c r="HN47" s="235"/>
      <c r="HO47" s="235"/>
      <c r="HP47" s="235"/>
      <c r="HQ47" s="235"/>
      <c r="HR47" s="235"/>
      <c r="HS47" s="235"/>
      <c r="HT47" s="235"/>
      <c r="HU47" s="235"/>
      <c r="HV47" s="235"/>
      <c r="HW47" s="235"/>
      <c r="HX47" s="235"/>
      <c r="HY47" s="235"/>
      <c r="HZ47" s="235"/>
      <c r="IA47" s="235"/>
      <c r="IB47" s="235"/>
      <c r="IC47" s="235"/>
      <c r="ID47" s="235"/>
      <c r="IE47" s="235"/>
      <c r="IF47" s="235"/>
      <c r="IG47" s="235"/>
      <c r="IH47" s="235"/>
      <c r="II47" s="235"/>
      <c r="IJ47" s="235"/>
      <c r="IK47" s="235"/>
      <c r="IL47" s="235"/>
      <c r="IM47" s="235"/>
      <c r="IN47" s="235"/>
      <c r="IO47" s="235"/>
      <c r="IP47" s="235"/>
      <c r="IQ47" s="235"/>
      <c r="IR47" s="235"/>
      <c r="IS47" s="235"/>
      <c r="IT47" s="235"/>
      <c r="IU47" s="235"/>
      <c r="IV47" s="235"/>
      <c r="IW47" s="235"/>
      <c r="IX47" s="235"/>
      <c r="IY47" s="235"/>
      <c r="IZ47" s="235"/>
      <c r="JA47" s="235"/>
      <c r="JB47" s="235"/>
      <c r="JC47" s="235"/>
      <c r="JD47" s="235"/>
      <c r="JE47" s="235"/>
      <c r="JF47" s="235"/>
      <c r="JG47" s="235"/>
      <c r="JH47" s="235"/>
      <c r="JI47" s="235"/>
      <c r="JJ47" s="235"/>
      <c r="JK47" s="235"/>
      <c r="JL47" s="235"/>
      <c r="JM47" s="235"/>
      <c r="JN47" s="235"/>
      <c r="JO47" s="235"/>
      <c r="JP47" s="235"/>
      <c r="JQ47" s="235"/>
      <c r="JR47" s="235"/>
      <c r="JS47" s="235"/>
      <c r="JT47" s="235"/>
      <c r="JU47" s="235"/>
      <c r="JV47" s="235"/>
      <c r="JW47" s="235"/>
      <c r="JX47" s="235"/>
      <c r="JY47" s="235"/>
      <c r="JZ47" s="235"/>
      <c r="KA47" s="235"/>
      <c r="KB47" s="235"/>
      <c r="KC47" s="235"/>
      <c r="KD47" s="235"/>
      <c r="KE47" s="235"/>
      <c r="KF47" s="235"/>
      <c r="KG47" s="235"/>
      <c r="KH47" s="235"/>
      <c r="KI47" s="235"/>
      <c r="KJ47" s="235"/>
      <c r="KK47" s="235"/>
      <c r="KL47" s="235"/>
      <c r="KM47" s="235"/>
      <c r="KN47" s="235"/>
      <c r="KO47" s="235"/>
      <c r="KP47" s="235"/>
      <c r="KQ47" s="235"/>
      <c r="KR47" s="235"/>
      <c r="KS47" s="235"/>
      <c r="KT47" s="235"/>
      <c r="KU47" s="235"/>
      <c r="KV47" s="235"/>
      <c r="KW47" s="235"/>
      <c r="KX47" s="235"/>
      <c r="KY47" s="235"/>
      <c r="KZ47" s="235"/>
      <c r="LA47" s="235"/>
      <c r="LB47" s="235"/>
      <c r="LC47" s="235"/>
      <c r="LD47" s="235"/>
      <c r="LE47" s="235"/>
      <c r="LF47" s="235"/>
      <c r="LG47" s="235"/>
      <c r="LH47" s="235"/>
      <c r="LI47" s="235"/>
      <c r="LJ47" s="235"/>
      <c r="LK47" s="235"/>
      <c r="LL47" s="235"/>
      <c r="LM47" s="235"/>
      <c r="LN47" s="235"/>
      <c r="LO47" s="235"/>
      <c r="LP47" s="235"/>
      <c r="LQ47" s="235"/>
      <c r="LR47" s="235"/>
      <c r="LS47" s="235"/>
      <c r="LT47" s="235"/>
      <c r="LU47" s="235"/>
      <c r="LV47" s="235"/>
      <c r="LW47" s="235"/>
      <c r="LX47" s="235"/>
      <c r="LY47" s="235"/>
      <c r="LZ47" s="235"/>
      <c r="MA47" s="235"/>
      <c r="MB47" s="235"/>
      <c r="MC47" s="235"/>
      <c r="MD47" s="235"/>
      <c r="ME47" s="235"/>
      <c r="MF47" s="235"/>
      <c r="MG47" s="235"/>
      <c r="MH47" s="235"/>
      <c r="MI47" s="235"/>
      <c r="MJ47" s="235"/>
      <c r="MK47" s="235"/>
      <c r="ML47" s="235"/>
      <c r="MM47" s="235"/>
      <c r="MN47" s="235"/>
      <c r="MO47" s="235"/>
      <c r="MP47" s="235"/>
      <c r="MQ47" s="235"/>
      <c r="MR47" s="235"/>
      <c r="MS47" s="235"/>
      <c r="MT47" s="235"/>
      <c r="MU47" s="235"/>
      <c r="MV47" s="235"/>
      <c r="MW47" s="235"/>
      <c r="MX47" s="235"/>
      <c r="MY47" s="235"/>
      <c r="MZ47" s="235"/>
      <c r="NA47" s="235"/>
      <c r="NB47" s="235"/>
      <c r="NC47" s="235"/>
      <c r="ND47" s="235"/>
      <c r="NE47" s="235"/>
      <c r="NF47" s="235"/>
      <c r="NG47" s="235"/>
      <c r="NH47" s="235"/>
      <c r="NI47" s="235"/>
      <c r="NJ47" s="235"/>
      <c r="NK47" s="235"/>
      <c r="NL47" s="235"/>
      <c r="NM47" s="235"/>
      <c r="NN47" s="235"/>
      <c r="NO47" s="235"/>
      <c r="NP47" s="235"/>
      <c r="NQ47" s="235"/>
      <c r="NR47" s="235"/>
      <c r="NS47" s="235"/>
      <c r="NT47" s="235"/>
    </row>
    <row r="48" spans="1:384" s="101" customFormat="1" ht="13.5" thickBot="1" x14ac:dyDescent="0.25">
      <c r="A48" s="59" t="s">
        <v>334</v>
      </c>
      <c r="B48" s="60">
        <v>141.318949</v>
      </c>
      <c r="C48" s="60">
        <v>224.62344239388196</v>
      </c>
      <c r="D48" s="60">
        <v>129.00868799999998</v>
      </c>
      <c r="E48" s="60">
        <v>212.76930999999999</v>
      </c>
      <c r="F48" s="140">
        <v>313.81228809682489</v>
      </c>
      <c r="G48" s="60">
        <v>30.725110000000001</v>
      </c>
      <c r="H48" s="60">
        <v>33.531559235076372</v>
      </c>
      <c r="I48" s="60">
        <v>34.363487999999997</v>
      </c>
      <c r="J48" s="60">
        <v>33.040248999999996</v>
      </c>
      <c r="K48" s="140">
        <v>37.417075638160135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</row>
    <row r="49" spans="1:384" ht="13.5" thickBot="1" x14ac:dyDescent="0.25">
      <c r="A49" s="194" t="s">
        <v>76</v>
      </c>
      <c r="B49" s="27">
        <v>10837.111966</v>
      </c>
      <c r="C49" s="27">
        <v>10240.650702921299</v>
      </c>
      <c r="D49" s="27">
        <v>9843.6832319999994</v>
      </c>
      <c r="E49" s="27">
        <v>9297.436776999999</v>
      </c>
      <c r="F49" s="133">
        <v>9193.9648985086569</v>
      </c>
      <c r="G49" s="27">
        <v>2072.622922</v>
      </c>
      <c r="H49" s="27">
        <v>2984.6878488141451</v>
      </c>
      <c r="I49" s="27">
        <v>2130.3906479999996</v>
      </c>
      <c r="J49" s="27">
        <v>1897.5809919999999</v>
      </c>
      <c r="K49" s="133">
        <v>1890.3235652014762</v>
      </c>
      <c r="L49" s="208" t="s">
        <v>77</v>
      </c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35"/>
      <c r="EP49" s="235"/>
      <c r="EQ49" s="235"/>
      <c r="ER49" s="235"/>
      <c r="ES49" s="235"/>
      <c r="ET49" s="235"/>
      <c r="EU49" s="235"/>
      <c r="EV49" s="235"/>
      <c r="EW49" s="235"/>
      <c r="EX49" s="235"/>
      <c r="EY49" s="235"/>
      <c r="EZ49" s="235"/>
      <c r="FA49" s="235"/>
      <c r="FB49" s="235"/>
      <c r="FC49" s="235"/>
      <c r="FD49" s="235"/>
      <c r="FE49" s="235"/>
      <c r="FF49" s="235"/>
      <c r="FG49" s="235"/>
      <c r="FH49" s="235"/>
      <c r="FI49" s="235"/>
      <c r="FJ49" s="235"/>
      <c r="FK49" s="235"/>
      <c r="FL49" s="235"/>
      <c r="FM49" s="235"/>
      <c r="FN49" s="235"/>
      <c r="FO49" s="235"/>
      <c r="FP49" s="235"/>
      <c r="FQ49" s="235"/>
      <c r="FR49" s="235"/>
      <c r="FS49" s="235"/>
      <c r="FT49" s="235"/>
      <c r="FU49" s="235"/>
      <c r="FV49" s="235"/>
      <c r="FW49" s="235"/>
      <c r="FX49" s="235"/>
      <c r="FY49" s="235"/>
      <c r="FZ49" s="235"/>
      <c r="GA49" s="235"/>
      <c r="GB49" s="235"/>
      <c r="GC49" s="235"/>
      <c r="GD49" s="235"/>
      <c r="GE49" s="235"/>
      <c r="GF49" s="235"/>
      <c r="GG49" s="235"/>
      <c r="GH49" s="235"/>
      <c r="GI49" s="235"/>
      <c r="GJ49" s="235"/>
      <c r="GK49" s="235"/>
      <c r="GL49" s="235"/>
      <c r="GM49" s="235"/>
      <c r="GN49" s="235"/>
      <c r="GO49" s="235"/>
      <c r="GP49" s="235"/>
      <c r="GQ49" s="235"/>
      <c r="GR49" s="235"/>
      <c r="GS49" s="235"/>
      <c r="GT49" s="235"/>
      <c r="GU49" s="235"/>
      <c r="GV49" s="235"/>
      <c r="GW49" s="235"/>
      <c r="GX49" s="235"/>
      <c r="GY49" s="235"/>
      <c r="GZ49" s="235"/>
      <c r="HA49" s="235"/>
      <c r="HB49" s="235"/>
      <c r="HC49" s="235"/>
      <c r="HD49" s="235"/>
      <c r="HE49" s="235"/>
      <c r="HF49" s="235"/>
      <c r="HG49" s="235"/>
      <c r="HH49" s="235"/>
      <c r="HI49" s="235"/>
      <c r="HJ49" s="235"/>
      <c r="HK49" s="235"/>
      <c r="HL49" s="235"/>
      <c r="HM49" s="235"/>
      <c r="HN49" s="235"/>
      <c r="HO49" s="235"/>
      <c r="HP49" s="235"/>
      <c r="HQ49" s="235"/>
      <c r="HR49" s="235"/>
      <c r="HS49" s="235"/>
      <c r="HT49" s="235"/>
      <c r="HU49" s="235"/>
      <c r="HV49" s="235"/>
      <c r="HW49" s="235"/>
      <c r="HX49" s="235"/>
      <c r="HY49" s="235"/>
      <c r="HZ49" s="235"/>
      <c r="IA49" s="235"/>
      <c r="IB49" s="235"/>
      <c r="IC49" s="235"/>
      <c r="ID49" s="235"/>
      <c r="IE49" s="235"/>
      <c r="IF49" s="235"/>
      <c r="IG49" s="235"/>
      <c r="IH49" s="235"/>
      <c r="II49" s="235"/>
      <c r="IJ49" s="235"/>
      <c r="IK49" s="235"/>
      <c r="IL49" s="235"/>
      <c r="IM49" s="235"/>
      <c r="IN49" s="235"/>
      <c r="IO49" s="235"/>
      <c r="IP49" s="235"/>
      <c r="IQ49" s="235"/>
      <c r="IR49" s="235"/>
      <c r="IS49" s="235"/>
      <c r="IT49" s="235"/>
      <c r="IU49" s="235"/>
      <c r="IV49" s="235"/>
      <c r="IW49" s="235"/>
      <c r="IX49" s="235"/>
      <c r="IY49" s="235"/>
      <c r="IZ49" s="235"/>
      <c r="JA49" s="235"/>
      <c r="JB49" s="235"/>
      <c r="JC49" s="235"/>
      <c r="JD49" s="235"/>
      <c r="JE49" s="235"/>
      <c r="JF49" s="235"/>
      <c r="JG49" s="235"/>
      <c r="JH49" s="235"/>
      <c r="JI49" s="235"/>
      <c r="JJ49" s="235"/>
      <c r="JK49" s="235"/>
      <c r="JL49" s="235"/>
      <c r="JM49" s="235"/>
      <c r="JN49" s="235"/>
      <c r="JO49" s="235"/>
      <c r="JP49" s="235"/>
      <c r="JQ49" s="235"/>
      <c r="JR49" s="235"/>
      <c r="JS49" s="235"/>
      <c r="JT49" s="235"/>
      <c r="JU49" s="235"/>
      <c r="JV49" s="235"/>
      <c r="JW49" s="235"/>
      <c r="JX49" s="235"/>
      <c r="JY49" s="235"/>
      <c r="JZ49" s="235"/>
      <c r="KA49" s="235"/>
      <c r="KB49" s="235"/>
      <c r="KC49" s="235"/>
      <c r="KD49" s="235"/>
      <c r="KE49" s="235"/>
      <c r="KF49" s="235"/>
      <c r="KG49" s="235"/>
      <c r="KH49" s="235"/>
      <c r="KI49" s="235"/>
      <c r="KJ49" s="235"/>
      <c r="KK49" s="235"/>
      <c r="KL49" s="235"/>
      <c r="KM49" s="235"/>
      <c r="KN49" s="235"/>
      <c r="KO49" s="235"/>
      <c r="KP49" s="235"/>
      <c r="KQ49" s="235"/>
      <c r="KR49" s="235"/>
      <c r="KS49" s="235"/>
      <c r="KT49" s="235"/>
      <c r="KU49" s="235"/>
      <c r="KV49" s="235"/>
      <c r="KW49" s="235"/>
      <c r="KX49" s="235"/>
      <c r="KY49" s="235"/>
      <c r="KZ49" s="235"/>
      <c r="LA49" s="235"/>
      <c r="LB49" s="235"/>
      <c r="LC49" s="235"/>
      <c r="LD49" s="235"/>
      <c r="LE49" s="235"/>
      <c r="LF49" s="235"/>
      <c r="LG49" s="235"/>
      <c r="LH49" s="235"/>
      <c r="LI49" s="235"/>
      <c r="LJ49" s="235"/>
      <c r="LK49" s="235"/>
      <c r="LL49" s="235"/>
      <c r="LM49" s="235"/>
      <c r="LN49" s="235"/>
      <c r="LO49" s="235"/>
      <c r="LP49" s="235"/>
      <c r="LQ49" s="235"/>
      <c r="LR49" s="235"/>
      <c r="LS49" s="235"/>
      <c r="LT49" s="235"/>
      <c r="LU49" s="235"/>
      <c r="LV49" s="235"/>
      <c r="LW49" s="235"/>
      <c r="LX49" s="235"/>
      <c r="LY49" s="235"/>
      <c r="LZ49" s="235"/>
      <c r="MA49" s="235"/>
      <c r="MB49" s="235"/>
      <c r="MC49" s="235"/>
      <c r="MD49" s="235"/>
      <c r="ME49" s="235"/>
      <c r="MF49" s="235"/>
      <c r="MG49" s="235"/>
      <c r="MH49" s="235"/>
      <c r="MI49" s="235"/>
      <c r="MJ49" s="235"/>
      <c r="MK49" s="235"/>
      <c r="ML49" s="235"/>
      <c r="MM49" s="235"/>
      <c r="MN49" s="235"/>
      <c r="MO49" s="235"/>
      <c r="MP49" s="235"/>
      <c r="MQ49" s="235"/>
      <c r="MR49" s="235"/>
      <c r="MS49" s="235"/>
      <c r="MT49" s="235"/>
      <c r="MU49" s="235"/>
      <c r="MV49" s="235"/>
      <c r="MW49" s="235"/>
      <c r="MX49" s="235"/>
      <c r="MY49" s="235"/>
      <c r="MZ49" s="235"/>
      <c r="NA49" s="235"/>
      <c r="NB49" s="235"/>
      <c r="NC49" s="235"/>
      <c r="ND49" s="235"/>
      <c r="NE49" s="235"/>
      <c r="NF49" s="235"/>
      <c r="NG49" s="235"/>
      <c r="NH49" s="235"/>
      <c r="NI49" s="235"/>
      <c r="NJ49" s="235"/>
      <c r="NK49" s="235"/>
      <c r="NL49" s="235"/>
      <c r="NM49" s="235"/>
      <c r="NN49" s="235"/>
      <c r="NO49" s="235"/>
      <c r="NP49" s="235"/>
      <c r="NQ49" s="235"/>
      <c r="NR49" s="235"/>
      <c r="NS49" s="235"/>
      <c r="NT49" s="235"/>
    </row>
    <row r="50" spans="1:384" s="101" customFormat="1" ht="20.25" customHeight="1" thickBot="1" x14ac:dyDescent="0.25">
      <c r="A50" s="209" t="s">
        <v>7</v>
      </c>
      <c r="B50" s="30">
        <v>6852.1757630000002</v>
      </c>
      <c r="C50" s="30">
        <v>5784.4114330203674</v>
      </c>
      <c r="D50" s="30">
        <v>5556.9837119999993</v>
      </c>
      <c r="E50" s="30">
        <v>5506.5168539999995</v>
      </c>
      <c r="F50" s="64">
        <v>4702.4858515991518</v>
      </c>
      <c r="G50" s="30">
        <v>1665.435326</v>
      </c>
      <c r="H50" s="30">
        <v>2623.1126039670658</v>
      </c>
      <c r="I50" s="30">
        <v>1729.5318239999999</v>
      </c>
      <c r="J50" s="30">
        <v>1644.1484399999999</v>
      </c>
      <c r="K50" s="64">
        <v>1724.8806984799146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</row>
    <row r="51" spans="1:384" x14ac:dyDescent="0.2">
      <c r="A51" s="41" t="s">
        <v>78</v>
      </c>
      <c r="B51" s="39">
        <v>512.79528200000004</v>
      </c>
      <c r="C51" s="39">
        <v>386.17877537977074</v>
      </c>
      <c r="D51" s="39">
        <v>372.90208799999999</v>
      </c>
      <c r="E51" s="39">
        <v>307.67930999999999</v>
      </c>
      <c r="F51" s="136">
        <v>324.46001176332152</v>
      </c>
      <c r="G51" s="39">
        <v>60.208613999999997</v>
      </c>
      <c r="H51" s="39">
        <v>477.88663274688912</v>
      </c>
      <c r="I51" s="39">
        <v>547.19486399999994</v>
      </c>
      <c r="J51" s="39">
        <v>515.02753799999994</v>
      </c>
      <c r="K51" s="136">
        <v>492.79760943156901</v>
      </c>
      <c r="L51" s="42" t="s">
        <v>79</v>
      </c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35"/>
      <c r="DW51" s="235"/>
      <c r="DX51" s="235"/>
      <c r="DY51" s="235"/>
      <c r="DZ51" s="235"/>
      <c r="EA51" s="235"/>
      <c r="EB51" s="235"/>
      <c r="EC51" s="235"/>
      <c r="ED51" s="235"/>
      <c r="EE51" s="235"/>
      <c r="EF51" s="235"/>
      <c r="EG51" s="235"/>
      <c r="EH51" s="235"/>
      <c r="EI51" s="235"/>
      <c r="EJ51" s="235"/>
      <c r="EK51" s="235"/>
      <c r="EL51" s="235"/>
      <c r="EM51" s="235"/>
      <c r="EN51" s="235"/>
      <c r="EO51" s="235"/>
      <c r="EP51" s="235"/>
      <c r="EQ51" s="235"/>
      <c r="ER51" s="235"/>
      <c r="ES51" s="235"/>
      <c r="ET51" s="235"/>
      <c r="EU51" s="235"/>
      <c r="EV51" s="235"/>
      <c r="EW51" s="235"/>
      <c r="EX51" s="235"/>
      <c r="EY51" s="235"/>
      <c r="EZ51" s="235"/>
      <c r="FA51" s="235"/>
      <c r="FB51" s="235"/>
      <c r="FC51" s="235"/>
      <c r="FD51" s="235"/>
      <c r="FE51" s="235"/>
      <c r="FF51" s="235"/>
      <c r="FG51" s="235"/>
      <c r="FH51" s="235"/>
      <c r="FI51" s="235"/>
      <c r="FJ51" s="235"/>
      <c r="FK51" s="235"/>
      <c r="FL51" s="235"/>
      <c r="FM51" s="235"/>
      <c r="FN51" s="235"/>
      <c r="FO51" s="235"/>
      <c r="FP51" s="235"/>
      <c r="FQ51" s="235"/>
      <c r="FR51" s="235"/>
      <c r="FS51" s="235"/>
      <c r="FT51" s="235"/>
      <c r="FU51" s="235"/>
      <c r="FV51" s="235"/>
      <c r="FW51" s="235"/>
      <c r="FX51" s="235"/>
      <c r="FY51" s="235"/>
      <c r="FZ51" s="235"/>
      <c r="GA51" s="235"/>
      <c r="GB51" s="235"/>
      <c r="GC51" s="235"/>
      <c r="GD51" s="235"/>
      <c r="GE51" s="235"/>
      <c r="GF51" s="235"/>
      <c r="GG51" s="235"/>
      <c r="GH51" s="235"/>
      <c r="GI51" s="235"/>
      <c r="GJ51" s="235"/>
      <c r="GK51" s="235"/>
      <c r="GL51" s="235"/>
      <c r="GM51" s="235"/>
      <c r="GN51" s="235"/>
      <c r="GO51" s="235"/>
      <c r="GP51" s="235"/>
      <c r="GQ51" s="235"/>
      <c r="GR51" s="235"/>
      <c r="GS51" s="235"/>
      <c r="GT51" s="235"/>
      <c r="GU51" s="235"/>
      <c r="GV51" s="235"/>
      <c r="GW51" s="235"/>
      <c r="GX51" s="235"/>
      <c r="GY51" s="235"/>
      <c r="GZ51" s="235"/>
      <c r="HA51" s="235"/>
      <c r="HB51" s="235"/>
      <c r="HC51" s="235"/>
      <c r="HD51" s="235"/>
      <c r="HE51" s="235"/>
      <c r="HF51" s="235"/>
      <c r="HG51" s="235"/>
      <c r="HH51" s="235"/>
      <c r="HI51" s="235"/>
      <c r="HJ51" s="235"/>
      <c r="HK51" s="235"/>
      <c r="HL51" s="235"/>
      <c r="HM51" s="235"/>
      <c r="HN51" s="235"/>
      <c r="HO51" s="235"/>
      <c r="HP51" s="235"/>
      <c r="HQ51" s="235"/>
      <c r="HR51" s="235"/>
      <c r="HS51" s="235"/>
      <c r="HT51" s="235"/>
      <c r="HU51" s="235"/>
      <c r="HV51" s="235"/>
      <c r="HW51" s="235"/>
      <c r="HX51" s="235"/>
      <c r="HY51" s="235"/>
      <c r="HZ51" s="235"/>
      <c r="IA51" s="235"/>
      <c r="IB51" s="235"/>
      <c r="IC51" s="235"/>
      <c r="ID51" s="235"/>
      <c r="IE51" s="235"/>
      <c r="IF51" s="235"/>
      <c r="IG51" s="235"/>
      <c r="IH51" s="235"/>
      <c r="II51" s="235"/>
      <c r="IJ51" s="235"/>
      <c r="IK51" s="235"/>
      <c r="IL51" s="235"/>
      <c r="IM51" s="235"/>
      <c r="IN51" s="235"/>
      <c r="IO51" s="235"/>
      <c r="IP51" s="235"/>
      <c r="IQ51" s="235"/>
      <c r="IR51" s="235"/>
      <c r="IS51" s="235"/>
      <c r="IT51" s="235"/>
      <c r="IU51" s="235"/>
      <c r="IV51" s="235"/>
      <c r="IW51" s="235"/>
      <c r="IX51" s="235"/>
      <c r="IY51" s="235"/>
      <c r="IZ51" s="235"/>
      <c r="JA51" s="235"/>
      <c r="JB51" s="235"/>
      <c r="JC51" s="235"/>
      <c r="JD51" s="235"/>
      <c r="JE51" s="235"/>
      <c r="JF51" s="235"/>
      <c r="JG51" s="235"/>
      <c r="JH51" s="235"/>
      <c r="JI51" s="235"/>
      <c r="JJ51" s="235"/>
      <c r="JK51" s="235"/>
      <c r="JL51" s="235"/>
      <c r="JM51" s="235"/>
      <c r="JN51" s="235"/>
      <c r="JO51" s="235"/>
      <c r="JP51" s="235"/>
      <c r="JQ51" s="235"/>
      <c r="JR51" s="235"/>
      <c r="JS51" s="235"/>
      <c r="JT51" s="235"/>
      <c r="JU51" s="235"/>
      <c r="JV51" s="235"/>
      <c r="JW51" s="235"/>
      <c r="JX51" s="235"/>
      <c r="JY51" s="235"/>
      <c r="JZ51" s="235"/>
      <c r="KA51" s="235"/>
      <c r="KB51" s="235"/>
      <c r="KC51" s="235"/>
      <c r="KD51" s="235"/>
      <c r="KE51" s="235"/>
      <c r="KF51" s="235"/>
      <c r="KG51" s="235"/>
      <c r="KH51" s="235"/>
      <c r="KI51" s="235"/>
      <c r="KJ51" s="235"/>
      <c r="KK51" s="235"/>
      <c r="KL51" s="235"/>
      <c r="KM51" s="235"/>
      <c r="KN51" s="235"/>
      <c r="KO51" s="235"/>
      <c r="KP51" s="235"/>
      <c r="KQ51" s="235"/>
      <c r="KR51" s="235"/>
      <c r="KS51" s="235"/>
      <c r="KT51" s="235"/>
      <c r="KU51" s="235"/>
      <c r="KV51" s="235"/>
      <c r="KW51" s="235"/>
      <c r="KX51" s="235"/>
      <c r="KY51" s="235"/>
      <c r="KZ51" s="235"/>
      <c r="LA51" s="235"/>
      <c r="LB51" s="235"/>
      <c r="LC51" s="235"/>
      <c r="LD51" s="235"/>
      <c r="LE51" s="235"/>
      <c r="LF51" s="235"/>
      <c r="LG51" s="235"/>
      <c r="LH51" s="235"/>
      <c r="LI51" s="235"/>
      <c r="LJ51" s="235"/>
      <c r="LK51" s="235"/>
      <c r="LL51" s="235"/>
      <c r="LM51" s="235"/>
      <c r="LN51" s="235"/>
      <c r="LO51" s="235"/>
      <c r="LP51" s="235"/>
      <c r="LQ51" s="235"/>
      <c r="LR51" s="235"/>
      <c r="LS51" s="235"/>
      <c r="LT51" s="235"/>
      <c r="LU51" s="235"/>
      <c r="LV51" s="235"/>
      <c r="LW51" s="235"/>
      <c r="LX51" s="235"/>
      <c r="LY51" s="235"/>
      <c r="LZ51" s="235"/>
      <c r="MA51" s="235"/>
      <c r="MB51" s="235"/>
      <c r="MC51" s="235"/>
      <c r="MD51" s="235"/>
      <c r="ME51" s="235"/>
      <c r="MF51" s="235"/>
      <c r="MG51" s="235"/>
      <c r="MH51" s="235"/>
      <c r="MI51" s="235"/>
      <c r="MJ51" s="235"/>
      <c r="MK51" s="235"/>
      <c r="ML51" s="235"/>
      <c r="MM51" s="235"/>
      <c r="MN51" s="235"/>
      <c r="MO51" s="235"/>
      <c r="MP51" s="235"/>
      <c r="MQ51" s="235"/>
      <c r="MR51" s="235"/>
      <c r="MS51" s="235"/>
      <c r="MT51" s="235"/>
      <c r="MU51" s="235"/>
      <c r="MV51" s="235"/>
      <c r="MW51" s="235"/>
      <c r="MX51" s="235"/>
      <c r="MY51" s="235"/>
      <c r="MZ51" s="235"/>
      <c r="NA51" s="235"/>
      <c r="NB51" s="235"/>
      <c r="NC51" s="235"/>
      <c r="ND51" s="235"/>
      <c r="NE51" s="235"/>
      <c r="NF51" s="235"/>
      <c r="NG51" s="235"/>
      <c r="NH51" s="235"/>
      <c r="NI51" s="235"/>
      <c r="NJ51" s="235"/>
      <c r="NK51" s="235"/>
      <c r="NL51" s="235"/>
      <c r="NM51" s="235"/>
      <c r="NN51" s="235"/>
      <c r="NO51" s="235"/>
      <c r="NP51" s="235"/>
      <c r="NQ51" s="235"/>
      <c r="NR51" s="235"/>
      <c r="NS51" s="235"/>
      <c r="NT51" s="235"/>
    </row>
    <row r="52" spans="1:384" ht="13.5" thickBot="1" x14ac:dyDescent="0.25">
      <c r="A52" s="41" t="s">
        <v>80</v>
      </c>
      <c r="B52" s="39">
        <v>6339.3804810000001</v>
      </c>
      <c r="C52" s="39">
        <v>5398.2326576405976</v>
      </c>
      <c r="D52" s="39">
        <v>5184.0816239999995</v>
      </c>
      <c r="E52" s="39">
        <v>5198.837544</v>
      </c>
      <c r="F52" s="136">
        <v>4378.0258398358292</v>
      </c>
      <c r="G52" s="39">
        <v>1605.2267119999999</v>
      </c>
      <c r="H52" s="39">
        <v>2145.2259712201767</v>
      </c>
      <c r="I52" s="39">
        <v>1182.3369599999999</v>
      </c>
      <c r="J52" s="39">
        <v>1129.1209019999999</v>
      </c>
      <c r="K52" s="136">
        <v>1232.0830890483455</v>
      </c>
      <c r="L52" s="42" t="s">
        <v>232</v>
      </c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  <c r="ED52" s="235"/>
      <c r="EE52" s="235"/>
      <c r="EF52" s="235"/>
      <c r="EG52" s="235"/>
      <c r="EH52" s="235"/>
      <c r="EI52" s="235"/>
      <c r="EJ52" s="235"/>
      <c r="EK52" s="235"/>
      <c r="EL52" s="235"/>
      <c r="EM52" s="235"/>
      <c r="EN52" s="235"/>
      <c r="EO52" s="235"/>
      <c r="EP52" s="235"/>
      <c r="EQ52" s="235"/>
      <c r="ER52" s="235"/>
      <c r="ES52" s="235"/>
      <c r="ET52" s="235"/>
      <c r="EU52" s="235"/>
      <c r="EV52" s="235"/>
      <c r="EW52" s="235"/>
      <c r="EX52" s="235"/>
      <c r="EY52" s="235"/>
      <c r="EZ52" s="235"/>
      <c r="FA52" s="235"/>
      <c r="FB52" s="235"/>
      <c r="FC52" s="235"/>
      <c r="FD52" s="235"/>
      <c r="FE52" s="235"/>
      <c r="FF52" s="235"/>
      <c r="FG52" s="235"/>
      <c r="FH52" s="235"/>
      <c r="FI52" s="235"/>
      <c r="FJ52" s="235"/>
      <c r="FK52" s="235"/>
      <c r="FL52" s="235"/>
      <c r="FM52" s="235"/>
      <c r="FN52" s="235"/>
      <c r="FO52" s="235"/>
      <c r="FP52" s="235"/>
      <c r="FQ52" s="235"/>
      <c r="FR52" s="235"/>
      <c r="FS52" s="235"/>
      <c r="FT52" s="235"/>
      <c r="FU52" s="235"/>
      <c r="FV52" s="235"/>
      <c r="FW52" s="235"/>
      <c r="FX52" s="235"/>
      <c r="FY52" s="235"/>
      <c r="FZ52" s="235"/>
      <c r="GA52" s="235"/>
      <c r="GB52" s="235"/>
      <c r="GC52" s="235"/>
      <c r="GD52" s="235"/>
      <c r="GE52" s="235"/>
      <c r="GF52" s="235"/>
      <c r="GG52" s="235"/>
      <c r="GH52" s="235"/>
      <c r="GI52" s="235"/>
      <c r="GJ52" s="235"/>
      <c r="GK52" s="235"/>
      <c r="GL52" s="235"/>
      <c r="GM52" s="235"/>
      <c r="GN52" s="235"/>
      <c r="GO52" s="235"/>
      <c r="GP52" s="235"/>
      <c r="GQ52" s="235"/>
      <c r="GR52" s="235"/>
      <c r="GS52" s="235"/>
      <c r="GT52" s="235"/>
      <c r="GU52" s="235"/>
      <c r="GV52" s="235"/>
      <c r="GW52" s="235"/>
      <c r="GX52" s="235"/>
      <c r="GY52" s="235"/>
      <c r="GZ52" s="235"/>
      <c r="HA52" s="235"/>
      <c r="HB52" s="235"/>
      <c r="HC52" s="235"/>
      <c r="HD52" s="235"/>
      <c r="HE52" s="235"/>
      <c r="HF52" s="235"/>
      <c r="HG52" s="235"/>
      <c r="HH52" s="235"/>
      <c r="HI52" s="235"/>
      <c r="HJ52" s="235"/>
      <c r="HK52" s="235"/>
      <c r="HL52" s="235"/>
      <c r="HM52" s="235"/>
      <c r="HN52" s="235"/>
      <c r="HO52" s="235"/>
      <c r="HP52" s="235"/>
      <c r="HQ52" s="235"/>
      <c r="HR52" s="235"/>
      <c r="HS52" s="235"/>
      <c r="HT52" s="235"/>
      <c r="HU52" s="235"/>
      <c r="HV52" s="235"/>
      <c r="HW52" s="235"/>
      <c r="HX52" s="235"/>
      <c r="HY52" s="235"/>
      <c r="HZ52" s="235"/>
      <c r="IA52" s="235"/>
      <c r="IB52" s="235"/>
      <c r="IC52" s="235"/>
      <c r="ID52" s="235"/>
      <c r="IE52" s="235"/>
      <c r="IF52" s="235"/>
      <c r="IG52" s="235"/>
      <c r="IH52" s="235"/>
      <c r="II52" s="235"/>
      <c r="IJ52" s="235"/>
      <c r="IK52" s="235"/>
      <c r="IL52" s="235"/>
      <c r="IM52" s="235"/>
      <c r="IN52" s="235"/>
      <c r="IO52" s="235"/>
      <c r="IP52" s="235"/>
      <c r="IQ52" s="235"/>
      <c r="IR52" s="235"/>
      <c r="IS52" s="235"/>
      <c r="IT52" s="235"/>
      <c r="IU52" s="235"/>
      <c r="IV52" s="235"/>
      <c r="IW52" s="235"/>
      <c r="IX52" s="235"/>
      <c r="IY52" s="235"/>
      <c r="IZ52" s="235"/>
      <c r="JA52" s="235"/>
      <c r="JB52" s="235"/>
      <c r="JC52" s="235"/>
      <c r="JD52" s="235"/>
      <c r="JE52" s="235"/>
      <c r="JF52" s="235"/>
      <c r="JG52" s="235"/>
      <c r="JH52" s="235"/>
      <c r="JI52" s="235"/>
      <c r="JJ52" s="235"/>
      <c r="JK52" s="235"/>
      <c r="JL52" s="235"/>
      <c r="JM52" s="235"/>
      <c r="JN52" s="235"/>
      <c r="JO52" s="235"/>
      <c r="JP52" s="235"/>
      <c r="JQ52" s="235"/>
      <c r="JR52" s="235"/>
      <c r="JS52" s="235"/>
      <c r="JT52" s="235"/>
      <c r="JU52" s="235"/>
      <c r="JV52" s="235"/>
      <c r="JW52" s="235"/>
      <c r="JX52" s="235"/>
      <c r="JY52" s="235"/>
      <c r="JZ52" s="235"/>
      <c r="KA52" s="235"/>
      <c r="KB52" s="235"/>
      <c r="KC52" s="235"/>
      <c r="KD52" s="235"/>
      <c r="KE52" s="235"/>
      <c r="KF52" s="235"/>
      <c r="KG52" s="235"/>
      <c r="KH52" s="235"/>
      <c r="KI52" s="235"/>
      <c r="KJ52" s="235"/>
      <c r="KK52" s="235"/>
      <c r="KL52" s="235"/>
      <c r="KM52" s="235"/>
      <c r="KN52" s="235"/>
      <c r="KO52" s="235"/>
      <c r="KP52" s="235"/>
      <c r="KQ52" s="235"/>
      <c r="KR52" s="235"/>
      <c r="KS52" s="235"/>
      <c r="KT52" s="235"/>
      <c r="KU52" s="235"/>
      <c r="KV52" s="235"/>
      <c r="KW52" s="235"/>
      <c r="KX52" s="235"/>
      <c r="KY52" s="235"/>
      <c r="KZ52" s="235"/>
      <c r="LA52" s="235"/>
      <c r="LB52" s="235"/>
      <c r="LC52" s="235"/>
      <c r="LD52" s="235"/>
      <c r="LE52" s="235"/>
      <c r="LF52" s="235"/>
      <c r="LG52" s="235"/>
      <c r="LH52" s="235"/>
      <c r="LI52" s="235"/>
      <c r="LJ52" s="235"/>
      <c r="LK52" s="235"/>
      <c r="LL52" s="235"/>
      <c r="LM52" s="235"/>
      <c r="LN52" s="235"/>
      <c r="LO52" s="235"/>
      <c r="LP52" s="235"/>
      <c r="LQ52" s="235"/>
      <c r="LR52" s="235"/>
      <c r="LS52" s="235"/>
      <c r="LT52" s="235"/>
      <c r="LU52" s="235"/>
      <c r="LV52" s="235"/>
      <c r="LW52" s="235"/>
      <c r="LX52" s="235"/>
      <c r="LY52" s="235"/>
      <c r="LZ52" s="235"/>
      <c r="MA52" s="235"/>
      <c r="MB52" s="235"/>
      <c r="MC52" s="235"/>
      <c r="MD52" s="235"/>
      <c r="ME52" s="235"/>
      <c r="MF52" s="235"/>
      <c r="MG52" s="235"/>
      <c r="MH52" s="235"/>
      <c r="MI52" s="235"/>
      <c r="MJ52" s="235"/>
      <c r="MK52" s="235"/>
      <c r="ML52" s="235"/>
      <c r="MM52" s="235"/>
      <c r="MN52" s="235"/>
      <c r="MO52" s="235"/>
      <c r="MP52" s="235"/>
      <c r="MQ52" s="235"/>
      <c r="MR52" s="235"/>
      <c r="MS52" s="235"/>
      <c r="MT52" s="235"/>
      <c r="MU52" s="235"/>
      <c r="MV52" s="235"/>
      <c r="MW52" s="235"/>
      <c r="MX52" s="235"/>
      <c r="MY52" s="235"/>
      <c r="MZ52" s="235"/>
      <c r="NA52" s="235"/>
      <c r="NB52" s="235"/>
      <c r="NC52" s="235"/>
      <c r="ND52" s="235"/>
      <c r="NE52" s="235"/>
      <c r="NF52" s="235"/>
      <c r="NG52" s="235"/>
      <c r="NH52" s="235"/>
      <c r="NI52" s="235"/>
      <c r="NJ52" s="235"/>
      <c r="NK52" s="235"/>
      <c r="NL52" s="235"/>
      <c r="NM52" s="235"/>
      <c r="NN52" s="235"/>
      <c r="NO52" s="235"/>
      <c r="NP52" s="235"/>
      <c r="NQ52" s="235"/>
      <c r="NR52" s="235"/>
      <c r="NS52" s="235"/>
      <c r="NT52" s="235"/>
    </row>
    <row r="53" spans="1:384" s="101" customFormat="1" ht="20.25" customHeight="1" thickBot="1" x14ac:dyDescent="0.25">
      <c r="A53" s="211" t="s">
        <v>81</v>
      </c>
      <c r="B53" s="30">
        <v>3984.9362030000002</v>
      </c>
      <c r="C53" s="30">
        <v>4456.2392699009324</v>
      </c>
      <c r="D53" s="30">
        <v>4286.6995199999992</v>
      </c>
      <c r="E53" s="30">
        <v>3790.9199229999999</v>
      </c>
      <c r="F53" s="64">
        <v>4491.479046909506</v>
      </c>
      <c r="G53" s="30">
        <v>407.18759599999998</v>
      </c>
      <c r="H53" s="30">
        <v>361.57524484707966</v>
      </c>
      <c r="I53" s="30">
        <v>400.85882399999997</v>
      </c>
      <c r="J53" s="30">
        <v>253.43255199999999</v>
      </c>
      <c r="K53" s="64">
        <v>165.44286672156173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</row>
    <row r="54" spans="1:384" ht="25.5" x14ac:dyDescent="0.2">
      <c r="A54" s="205" t="s">
        <v>83</v>
      </c>
      <c r="B54" s="67">
        <v>3924.8995340000001</v>
      </c>
      <c r="C54" s="67">
        <v>4374.0784155665742</v>
      </c>
      <c r="D54" s="67">
        <v>4254.6657599999999</v>
      </c>
      <c r="E54" s="67">
        <v>3749.4609609999998</v>
      </c>
      <c r="F54" s="141">
        <v>4428.4790368453305</v>
      </c>
      <c r="G54" s="67">
        <v>378.623806</v>
      </c>
      <c r="H54" s="67">
        <v>341.03087887572229</v>
      </c>
      <c r="I54" s="67">
        <v>381.92978399999998</v>
      </c>
      <c r="J54" s="67">
        <v>229.12589</v>
      </c>
      <c r="K54" s="141">
        <v>139.68907226600751</v>
      </c>
      <c r="L54" s="87" t="s">
        <v>322</v>
      </c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5"/>
      <c r="EB54" s="235"/>
      <c r="EC54" s="235"/>
      <c r="ED54" s="235"/>
      <c r="EE54" s="235"/>
      <c r="EF54" s="235"/>
      <c r="EG54" s="235"/>
      <c r="EH54" s="235"/>
      <c r="EI54" s="235"/>
      <c r="EJ54" s="235"/>
      <c r="EK54" s="235"/>
      <c r="EL54" s="235"/>
      <c r="EM54" s="235"/>
      <c r="EN54" s="235"/>
      <c r="EO54" s="235"/>
      <c r="EP54" s="235"/>
      <c r="EQ54" s="235"/>
      <c r="ER54" s="235"/>
      <c r="ES54" s="235"/>
      <c r="ET54" s="235"/>
      <c r="EU54" s="235"/>
      <c r="EV54" s="235"/>
      <c r="EW54" s="235"/>
      <c r="EX54" s="235"/>
      <c r="EY54" s="235"/>
      <c r="EZ54" s="235"/>
      <c r="FA54" s="235"/>
      <c r="FB54" s="235"/>
      <c r="FC54" s="235"/>
      <c r="FD54" s="235"/>
      <c r="FE54" s="235"/>
      <c r="FF54" s="235"/>
      <c r="FG54" s="235"/>
      <c r="FH54" s="235"/>
      <c r="FI54" s="235"/>
      <c r="FJ54" s="235"/>
      <c r="FK54" s="235"/>
      <c r="FL54" s="235"/>
      <c r="FM54" s="235"/>
      <c r="FN54" s="235"/>
      <c r="FO54" s="235"/>
      <c r="FP54" s="235"/>
      <c r="FQ54" s="235"/>
      <c r="FR54" s="235"/>
      <c r="FS54" s="235"/>
      <c r="FT54" s="235"/>
      <c r="FU54" s="235"/>
      <c r="FV54" s="235"/>
      <c r="FW54" s="235"/>
      <c r="FX54" s="235"/>
      <c r="FY54" s="235"/>
      <c r="FZ54" s="235"/>
      <c r="GA54" s="235"/>
      <c r="GB54" s="235"/>
      <c r="GC54" s="235"/>
      <c r="GD54" s="235"/>
      <c r="GE54" s="235"/>
      <c r="GF54" s="235"/>
      <c r="GG54" s="235"/>
      <c r="GH54" s="235"/>
      <c r="GI54" s="235"/>
      <c r="GJ54" s="235"/>
      <c r="GK54" s="235"/>
      <c r="GL54" s="235"/>
      <c r="GM54" s="235"/>
      <c r="GN54" s="235"/>
      <c r="GO54" s="235"/>
      <c r="GP54" s="235"/>
      <c r="GQ54" s="235"/>
      <c r="GR54" s="235"/>
      <c r="GS54" s="235"/>
      <c r="GT54" s="235"/>
      <c r="GU54" s="235"/>
      <c r="GV54" s="235"/>
      <c r="GW54" s="235"/>
      <c r="GX54" s="235"/>
      <c r="GY54" s="235"/>
      <c r="GZ54" s="235"/>
      <c r="HA54" s="235"/>
      <c r="HB54" s="235"/>
      <c r="HC54" s="235"/>
      <c r="HD54" s="235"/>
      <c r="HE54" s="235"/>
      <c r="HF54" s="235"/>
      <c r="HG54" s="235"/>
      <c r="HH54" s="235"/>
      <c r="HI54" s="235"/>
      <c r="HJ54" s="235"/>
      <c r="HK54" s="235"/>
      <c r="HL54" s="235"/>
      <c r="HM54" s="235"/>
      <c r="HN54" s="235"/>
      <c r="HO54" s="235"/>
      <c r="HP54" s="235"/>
      <c r="HQ54" s="235"/>
      <c r="HR54" s="235"/>
      <c r="HS54" s="235"/>
      <c r="HT54" s="235"/>
      <c r="HU54" s="235"/>
      <c r="HV54" s="235"/>
      <c r="HW54" s="235"/>
      <c r="HX54" s="235"/>
      <c r="HY54" s="235"/>
      <c r="HZ54" s="235"/>
      <c r="IA54" s="235"/>
      <c r="IB54" s="235"/>
      <c r="IC54" s="235"/>
      <c r="ID54" s="235"/>
      <c r="IE54" s="235"/>
      <c r="IF54" s="235"/>
      <c r="IG54" s="235"/>
      <c r="IH54" s="235"/>
      <c r="II54" s="235"/>
      <c r="IJ54" s="235"/>
      <c r="IK54" s="235"/>
      <c r="IL54" s="235"/>
      <c r="IM54" s="235"/>
      <c r="IN54" s="235"/>
      <c r="IO54" s="235"/>
      <c r="IP54" s="235"/>
      <c r="IQ54" s="235"/>
      <c r="IR54" s="235"/>
      <c r="IS54" s="235"/>
      <c r="IT54" s="235"/>
      <c r="IU54" s="235"/>
      <c r="IV54" s="235"/>
      <c r="IW54" s="235"/>
      <c r="IX54" s="235"/>
      <c r="IY54" s="235"/>
      <c r="IZ54" s="235"/>
      <c r="JA54" s="235"/>
      <c r="JB54" s="235"/>
      <c r="JC54" s="235"/>
      <c r="JD54" s="235"/>
      <c r="JE54" s="235"/>
      <c r="JF54" s="235"/>
      <c r="JG54" s="235"/>
      <c r="JH54" s="235"/>
      <c r="JI54" s="235"/>
      <c r="JJ54" s="235"/>
      <c r="JK54" s="235"/>
      <c r="JL54" s="235"/>
      <c r="JM54" s="235"/>
      <c r="JN54" s="235"/>
      <c r="JO54" s="235"/>
      <c r="JP54" s="235"/>
      <c r="JQ54" s="235"/>
      <c r="JR54" s="235"/>
      <c r="JS54" s="235"/>
      <c r="JT54" s="235"/>
      <c r="JU54" s="235"/>
      <c r="JV54" s="235"/>
      <c r="JW54" s="235"/>
      <c r="JX54" s="235"/>
      <c r="JY54" s="235"/>
      <c r="JZ54" s="235"/>
      <c r="KA54" s="235"/>
      <c r="KB54" s="235"/>
      <c r="KC54" s="235"/>
      <c r="KD54" s="235"/>
      <c r="KE54" s="235"/>
      <c r="KF54" s="235"/>
      <c r="KG54" s="235"/>
      <c r="KH54" s="235"/>
      <c r="KI54" s="235"/>
      <c r="KJ54" s="235"/>
      <c r="KK54" s="235"/>
      <c r="KL54" s="235"/>
      <c r="KM54" s="235"/>
      <c r="KN54" s="235"/>
      <c r="KO54" s="235"/>
      <c r="KP54" s="235"/>
      <c r="KQ54" s="235"/>
      <c r="KR54" s="235"/>
      <c r="KS54" s="235"/>
      <c r="KT54" s="235"/>
      <c r="KU54" s="235"/>
      <c r="KV54" s="235"/>
      <c r="KW54" s="235"/>
      <c r="KX54" s="235"/>
      <c r="KY54" s="235"/>
      <c r="KZ54" s="235"/>
      <c r="LA54" s="235"/>
      <c r="LB54" s="235"/>
      <c r="LC54" s="235"/>
      <c r="LD54" s="235"/>
      <c r="LE54" s="235"/>
      <c r="LF54" s="235"/>
      <c r="LG54" s="235"/>
      <c r="LH54" s="235"/>
      <c r="LI54" s="235"/>
      <c r="LJ54" s="235"/>
      <c r="LK54" s="235"/>
      <c r="LL54" s="235"/>
      <c r="LM54" s="235"/>
      <c r="LN54" s="235"/>
      <c r="LO54" s="235"/>
      <c r="LP54" s="235"/>
      <c r="LQ54" s="235"/>
      <c r="LR54" s="235"/>
      <c r="LS54" s="235"/>
      <c r="LT54" s="235"/>
      <c r="LU54" s="235"/>
      <c r="LV54" s="235"/>
      <c r="LW54" s="235"/>
      <c r="LX54" s="235"/>
      <c r="LY54" s="235"/>
      <c r="LZ54" s="235"/>
      <c r="MA54" s="235"/>
      <c r="MB54" s="235"/>
      <c r="MC54" s="235"/>
      <c r="MD54" s="235"/>
      <c r="ME54" s="235"/>
      <c r="MF54" s="235"/>
      <c r="MG54" s="235"/>
      <c r="MH54" s="235"/>
      <c r="MI54" s="235"/>
      <c r="MJ54" s="235"/>
      <c r="MK54" s="235"/>
      <c r="ML54" s="235"/>
      <c r="MM54" s="235"/>
      <c r="MN54" s="235"/>
      <c r="MO54" s="235"/>
      <c r="MP54" s="235"/>
      <c r="MQ54" s="235"/>
      <c r="MR54" s="235"/>
      <c r="MS54" s="235"/>
      <c r="MT54" s="235"/>
      <c r="MU54" s="235"/>
      <c r="MV54" s="235"/>
      <c r="MW54" s="235"/>
      <c r="MX54" s="235"/>
      <c r="MY54" s="235"/>
      <c r="MZ54" s="235"/>
      <c r="NA54" s="235"/>
      <c r="NB54" s="235"/>
      <c r="NC54" s="235"/>
      <c r="ND54" s="235"/>
      <c r="NE54" s="235"/>
      <c r="NF54" s="235"/>
      <c r="NG54" s="235"/>
      <c r="NH54" s="235"/>
      <c r="NI54" s="235"/>
      <c r="NJ54" s="235"/>
      <c r="NK54" s="235"/>
      <c r="NL54" s="235"/>
      <c r="NM54" s="235"/>
      <c r="NN54" s="235"/>
      <c r="NO54" s="235"/>
      <c r="NP54" s="235"/>
      <c r="NQ54" s="235"/>
      <c r="NR54" s="235"/>
      <c r="NS54" s="235"/>
      <c r="NT54" s="235"/>
    </row>
    <row r="55" spans="1:384" x14ac:dyDescent="0.2">
      <c r="A55" s="41" t="s">
        <v>85</v>
      </c>
      <c r="B55" s="39">
        <v>1582.4084869999999</v>
      </c>
      <c r="C55" s="39">
        <v>1181.9915344717572</v>
      </c>
      <c r="D55" s="39">
        <v>1569.5086319999998</v>
      </c>
      <c r="E55" s="39">
        <v>1175.1169190000001</v>
      </c>
      <c r="F55" s="136">
        <v>1386.9958040230545</v>
      </c>
      <c r="G55" s="39">
        <v>7.5849710000000004</v>
      </c>
      <c r="H55" s="39">
        <v>5.8535297089280638</v>
      </c>
      <c r="I55" s="39">
        <v>51.108407999999997</v>
      </c>
      <c r="J55" s="39">
        <v>8.3540469999999996</v>
      </c>
      <c r="K55" s="136">
        <v>4.0431878602517273</v>
      </c>
      <c r="L55" s="42" t="s">
        <v>86</v>
      </c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  <c r="DN55" s="235"/>
      <c r="DO55" s="235"/>
      <c r="DP55" s="235"/>
      <c r="DQ55" s="235"/>
      <c r="DR55" s="235"/>
      <c r="DS55" s="235"/>
      <c r="DT55" s="235"/>
      <c r="DU55" s="235"/>
      <c r="DV55" s="235"/>
      <c r="DW55" s="235"/>
      <c r="DX55" s="235"/>
      <c r="DY55" s="235"/>
      <c r="DZ55" s="235"/>
      <c r="EA55" s="235"/>
      <c r="EB55" s="235"/>
      <c r="EC55" s="235"/>
      <c r="ED55" s="235"/>
      <c r="EE55" s="235"/>
      <c r="EF55" s="235"/>
      <c r="EG55" s="235"/>
      <c r="EH55" s="235"/>
      <c r="EI55" s="235"/>
      <c r="EJ55" s="235"/>
      <c r="EK55" s="235"/>
      <c r="EL55" s="235"/>
      <c r="EM55" s="235"/>
      <c r="EN55" s="235"/>
      <c r="EO55" s="235"/>
      <c r="EP55" s="235"/>
      <c r="EQ55" s="235"/>
      <c r="ER55" s="235"/>
      <c r="ES55" s="235"/>
      <c r="ET55" s="235"/>
      <c r="EU55" s="235"/>
      <c r="EV55" s="235"/>
      <c r="EW55" s="235"/>
      <c r="EX55" s="235"/>
      <c r="EY55" s="235"/>
      <c r="EZ55" s="235"/>
      <c r="FA55" s="235"/>
      <c r="FB55" s="235"/>
      <c r="FC55" s="235"/>
      <c r="FD55" s="235"/>
      <c r="FE55" s="235"/>
      <c r="FF55" s="235"/>
      <c r="FG55" s="235"/>
      <c r="FH55" s="235"/>
      <c r="FI55" s="235"/>
      <c r="FJ55" s="235"/>
      <c r="FK55" s="235"/>
      <c r="FL55" s="235"/>
      <c r="FM55" s="235"/>
      <c r="FN55" s="235"/>
      <c r="FO55" s="235"/>
      <c r="FP55" s="235"/>
      <c r="FQ55" s="235"/>
      <c r="FR55" s="235"/>
      <c r="FS55" s="235"/>
      <c r="FT55" s="235"/>
      <c r="FU55" s="235"/>
      <c r="FV55" s="235"/>
      <c r="FW55" s="235"/>
      <c r="FX55" s="235"/>
      <c r="FY55" s="235"/>
      <c r="FZ55" s="235"/>
      <c r="GA55" s="235"/>
      <c r="GB55" s="235"/>
      <c r="GC55" s="235"/>
      <c r="GD55" s="235"/>
      <c r="GE55" s="235"/>
      <c r="GF55" s="235"/>
      <c r="GG55" s="235"/>
      <c r="GH55" s="235"/>
      <c r="GI55" s="235"/>
      <c r="GJ55" s="235"/>
      <c r="GK55" s="235"/>
      <c r="GL55" s="235"/>
      <c r="GM55" s="235"/>
      <c r="GN55" s="235"/>
      <c r="GO55" s="235"/>
      <c r="GP55" s="235"/>
      <c r="GQ55" s="235"/>
      <c r="GR55" s="235"/>
      <c r="GS55" s="235"/>
      <c r="GT55" s="235"/>
      <c r="GU55" s="235"/>
      <c r="GV55" s="235"/>
      <c r="GW55" s="235"/>
      <c r="GX55" s="235"/>
      <c r="GY55" s="235"/>
      <c r="GZ55" s="235"/>
      <c r="HA55" s="235"/>
      <c r="HB55" s="235"/>
      <c r="HC55" s="235"/>
      <c r="HD55" s="235"/>
      <c r="HE55" s="235"/>
      <c r="HF55" s="235"/>
      <c r="HG55" s="235"/>
      <c r="HH55" s="235"/>
      <c r="HI55" s="235"/>
      <c r="HJ55" s="235"/>
      <c r="HK55" s="235"/>
      <c r="HL55" s="235"/>
      <c r="HM55" s="235"/>
      <c r="HN55" s="235"/>
      <c r="HO55" s="235"/>
      <c r="HP55" s="235"/>
      <c r="HQ55" s="235"/>
      <c r="HR55" s="235"/>
      <c r="HS55" s="235"/>
      <c r="HT55" s="235"/>
      <c r="HU55" s="235"/>
      <c r="HV55" s="235"/>
      <c r="HW55" s="235"/>
      <c r="HX55" s="235"/>
      <c r="HY55" s="235"/>
      <c r="HZ55" s="235"/>
      <c r="IA55" s="235"/>
      <c r="IB55" s="235"/>
      <c r="IC55" s="235"/>
      <c r="ID55" s="235"/>
      <c r="IE55" s="235"/>
      <c r="IF55" s="235"/>
      <c r="IG55" s="235"/>
      <c r="IH55" s="235"/>
      <c r="II55" s="235"/>
      <c r="IJ55" s="235"/>
      <c r="IK55" s="235"/>
      <c r="IL55" s="235"/>
      <c r="IM55" s="235"/>
      <c r="IN55" s="235"/>
      <c r="IO55" s="235"/>
      <c r="IP55" s="235"/>
      <c r="IQ55" s="235"/>
      <c r="IR55" s="235"/>
      <c r="IS55" s="235"/>
      <c r="IT55" s="235"/>
      <c r="IU55" s="235"/>
      <c r="IV55" s="235"/>
      <c r="IW55" s="235"/>
      <c r="IX55" s="235"/>
      <c r="IY55" s="235"/>
      <c r="IZ55" s="235"/>
      <c r="JA55" s="235"/>
      <c r="JB55" s="235"/>
      <c r="JC55" s="235"/>
      <c r="JD55" s="235"/>
      <c r="JE55" s="235"/>
      <c r="JF55" s="235"/>
      <c r="JG55" s="235"/>
      <c r="JH55" s="235"/>
      <c r="JI55" s="235"/>
      <c r="JJ55" s="235"/>
      <c r="JK55" s="235"/>
      <c r="JL55" s="235"/>
      <c r="JM55" s="235"/>
      <c r="JN55" s="235"/>
      <c r="JO55" s="235"/>
      <c r="JP55" s="235"/>
      <c r="JQ55" s="235"/>
      <c r="JR55" s="235"/>
      <c r="JS55" s="235"/>
      <c r="JT55" s="235"/>
      <c r="JU55" s="235"/>
      <c r="JV55" s="235"/>
      <c r="JW55" s="235"/>
      <c r="JX55" s="235"/>
      <c r="JY55" s="235"/>
      <c r="JZ55" s="235"/>
      <c r="KA55" s="235"/>
      <c r="KB55" s="235"/>
      <c r="KC55" s="235"/>
      <c r="KD55" s="235"/>
      <c r="KE55" s="235"/>
      <c r="KF55" s="235"/>
      <c r="KG55" s="235"/>
      <c r="KH55" s="235"/>
      <c r="KI55" s="235"/>
      <c r="KJ55" s="235"/>
      <c r="KK55" s="235"/>
      <c r="KL55" s="235"/>
      <c r="KM55" s="235"/>
      <c r="KN55" s="235"/>
      <c r="KO55" s="235"/>
      <c r="KP55" s="235"/>
      <c r="KQ55" s="235"/>
      <c r="KR55" s="235"/>
      <c r="KS55" s="235"/>
      <c r="KT55" s="235"/>
      <c r="KU55" s="235"/>
      <c r="KV55" s="235"/>
      <c r="KW55" s="235"/>
      <c r="KX55" s="235"/>
      <c r="KY55" s="235"/>
      <c r="KZ55" s="235"/>
      <c r="LA55" s="235"/>
      <c r="LB55" s="235"/>
      <c r="LC55" s="235"/>
      <c r="LD55" s="235"/>
      <c r="LE55" s="235"/>
      <c r="LF55" s="235"/>
      <c r="LG55" s="235"/>
      <c r="LH55" s="235"/>
      <c r="LI55" s="235"/>
      <c r="LJ55" s="235"/>
      <c r="LK55" s="235"/>
      <c r="LL55" s="235"/>
      <c r="LM55" s="235"/>
      <c r="LN55" s="235"/>
      <c r="LO55" s="235"/>
      <c r="LP55" s="235"/>
      <c r="LQ55" s="235"/>
      <c r="LR55" s="235"/>
      <c r="LS55" s="235"/>
      <c r="LT55" s="235"/>
      <c r="LU55" s="235"/>
      <c r="LV55" s="235"/>
      <c r="LW55" s="235"/>
      <c r="LX55" s="235"/>
      <c r="LY55" s="235"/>
      <c r="LZ55" s="235"/>
      <c r="MA55" s="235"/>
      <c r="MB55" s="235"/>
      <c r="MC55" s="235"/>
      <c r="MD55" s="235"/>
      <c r="ME55" s="235"/>
      <c r="MF55" s="235"/>
      <c r="MG55" s="235"/>
      <c r="MH55" s="235"/>
      <c r="MI55" s="235"/>
      <c r="MJ55" s="235"/>
      <c r="MK55" s="235"/>
      <c r="ML55" s="235"/>
      <c r="MM55" s="235"/>
      <c r="MN55" s="235"/>
      <c r="MO55" s="235"/>
      <c r="MP55" s="235"/>
      <c r="MQ55" s="235"/>
      <c r="MR55" s="235"/>
      <c r="MS55" s="235"/>
      <c r="MT55" s="235"/>
      <c r="MU55" s="235"/>
      <c r="MV55" s="235"/>
      <c r="MW55" s="235"/>
      <c r="MX55" s="235"/>
      <c r="MY55" s="235"/>
      <c r="MZ55" s="235"/>
      <c r="NA55" s="235"/>
      <c r="NB55" s="235"/>
      <c r="NC55" s="235"/>
      <c r="ND55" s="235"/>
      <c r="NE55" s="235"/>
      <c r="NF55" s="235"/>
      <c r="NG55" s="235"/>
      <c r="NH55" s="235"/>
      <c r="NI55" s="235"/>
      <c r="NJ55" s="235"/>
      <c r="NK55" s="235"/>
      <c r="NL55" s="235"/>
      <c r="NM55" s="235"/>
      <c r="NN55" s="235"/>
      <c r="NO55" s="235"/>
      <c r="NP55" s="235"/>
      <c r="NQ55" s="235"/>
      <c r="NR55" s="235"/>
      <c r="NS55" s="235"/>
      <c r="NT55" s="235"/>
    </row>
    <row r="56" spans="1:384" x14ac:dyDescent="0.2">
      <c r="A56" s="41" t="s">
        <v>87</v>
      </c>
      <c r="B56" s="39">
        <v>0.244307</v>
      </c>
      <c r="C56" s="39">
        <v>8.1122411861639987E-2</v>
      </c>
      <c r="D56" s="39">
        <v>0.58243199999999995</v>
      </c>
      <c r="E56" s="39">
        <v>2.0061109999999998</v>
      </c>
      <c r="F56" s="136">
        <v>8.8345815524970769E-2</v>
      </c>
      <c r="G56" s="39">
        <v>9.2926999999999996E-2</v>
      </c>
      <c r="H56" s="39">
        <v>0.20352497357101496</v>
      </c>
      <c r="I56" s="39" t="s">
        <v>293</v>
      </c>
      <c r="J56" s="39">
        <v>0.10026099999999999</v>
      </c>
      <c r="K56" s="136">
        <v>5.4243814453201429E-2</v>
      </c>
      <c r="L56" s="42" t="s">
        <v>88</v>
      </c>
      <c r="CD56" s="235"/>
      <c r="CE56" s="235"/>
      <c r="CF56" s="235"/>
      <c r="CG56" s="235"/>
      <c r="CH56" s="235"/>
      <c r="CI56" s="235"/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35"/>
      <c r="DG56" s="235"/>
      <c r="DH56" s="235"/>
      <c r="DI56" s="235"/>
      <c r="DJ56" s="235"/>
      <c r="DK56" s="235"/>
      <c r="DL56" s="235"/>
      <c r="DM56" s="235"/>
      <c r="DN56" s="235"/>
      <c r="DO56" s="235"/>
      <c r="DP56" s="235"/>
      <c r="DQ56" s="235"/>
      <c r="DR56" s="235"/>
      <c r="DS56" s="235"/>
      <c r="DT56" s="235"/>
      <c r="DU56" s="235"/>
      <c r="DV56" s="235"/>
      <c r="DW56" s="235"/>
      <c r="DX56" s="235"/>
      <c r="DY56" s="235"/>
      <c r="DZ56" s="235"/>
      <c r="EA56" s="235"/>
      <c r="EB56" s="235"/>
      <c r="EC56" s="235"/>
      <c r="ED56" s="235"/>
      <c r="EE56" s="235"/>
      <c r="EF56" s="235"/>
      <c r="EG56" s="235"/>
      <c r="EH56" s="235"/>
      <c r="EI56" s="235"/>
      <c r="EJ56" s="235"/>
      <c r="EK56" s="235"/>
      <c r="EL56" s="235"/>
      <c r="EM56" s="235"/>
      <c r="EN56" s="235"/>
      <c r="EO56" s="235"/>
      <c r="EP56" s="235"/>
      <c r="EQ56" s="235"/>
      <c r="ER56" s="235"/>
      <c r="ES56" s="235"/>
      <c r="ET56" s="235"/>
      <c r="EU56" s="235"/>
      <c r="EV56" s="235"/>
      <c r="EW56" s="235"/>
      <c r="EX56" s="235"/>
      <c r="EY56" s="235"/>
      <c r="EZ56" s="235"/>
      <c r="FA56" s="235"/>
      <c r="FB56" s="235"/>
      <c r="FC56" s="235"/>
      <c r="FD56" s="235"/>
      <c r="FE56" s="235"/>
      <c r="FF56" s="235"/>
      <c r="FG56" s="235"/>
      <c r="FH56" s="235"/>
      <c r="FI56" s="235"/>
      <c r="FJ56" s="235"/>
      <c r="FK56" s="235"/>
      <c r="FL56" s="235"/>
      <c r="FM56" s="235"/>
      <c r="FN56" s="235"/>
      <c r="FO56" s="235"/>
      <c r="FP56" s="235"/>
      <c r="FQ56" s="235"/>
      <c r="FR56" s="235"/>
      <c r="FS56" s="235"/>
      <c r="FT56" s="235"/>
      <c r="FU56" s="235"/>
      <c r="FV56" s="235"/>
      <c r="FW56" s="235"/>
      <c r="FX56" s="235"/>
      <c r="FY56" s="235"/>
      <c r="FZ56" s="235"/>
      <c r="GA56" s="235"/>
      <c r="GB56" s="235"/>
      <c r="GC56" s="235"/>
      <c r="GD56" s="235"/>
      <c r="GE56" s="235"/>
      <c r="GF56" s="235"/>
      <c r="GG56" s="235"/>
      <c r="GH56" s="235"/>
      <c r="GI56" s="235"/>
      <c r="GJ56" s="235"/>
      <c r="GK56" s="235"/>
      <c r="GL56" s="235"/>
      <c r="GM56" s="235"/>
      <c r="GN56" s="235"/>
      <c r="GO56" s="235"/>
      <c r="GP56" s="235"/>
      <c r="GQ56" s="235"/>
      <c r="GR56" s="235"/>
      <c r="GS56" s="235"/>
      <c r="GT56" s="235"/>
      <c r="GU56" s="235"/>
      <c r="GV56" s="235"/>
      <c r="GW56" s="235"/>
      <c r="GX56" s="235"/>
      <c r="GY56" s="235"/>
      <c r="GZ56" s="235"/>
      <c r="HA56" s="235"/>
      <c r="HB56" s="235"/>
      <c r="HC56" s="235"/>
      <c r="HD56" s="235"/>
      <c r="HE56" s="235"/>
      <c r="HF56" s="235"/>
      <c r="HG56" s="235"/>
      <c r="HH56" s="235"/>
      <c r="HI56" s="235"/>
      <c r="HJ56" s="235"/>
      <c r="HK56" s="235"/>
      <c r="HL56" s="235"/>
      <c r="HM56" s="235"/>
      <c r="HN56" s="235"/>
      <c r="HO56" s="235"/>
      <c r="HP56" s="235"/>
      <c r="HQ56" s="235"/>
      <c r="HR56" s="235"/>
      <c r="HS56" s="235"/>
      <c r="HT56" s="235"/>
      <c r="HU56" s="235"/>
      <c r="HV56" s="235"/>
      <c r="HW56" s="235"/>
      <c r="HX56" s="235"/>
      <c r="HY56" s="235"/>
      <c r="HZ56" s="235"/>
      <c r="IA56" s="235"/>
      <c r="IB56" s="235"/>
      <c r="IC56" s="235"/>
      <c r="ID56" s="235"/>
      <c r="IE56" s="235"/>
      <c r="IF56" s="235"/>
      <c r="IG56" s="235"/>
      <c r="IH56" s="235"/>
      <c r="II56" s="235"/>
      <c r="IJ56" s="235"/>
      <c r="IK56" s="235"/>
      <c r="IL56" s="235"/>
      <c r="IM56" s="235"/>
      <c r="IN56" s="235"/>
      <c r="IO56" s="235"/>
      <c r="IP56" s="235"/>
      <c r="IQ56" s="235"/>
      <c r="IR56" s="235"/>
      <c r="IS56" s="235"/>
      <c r="IT56" s="235"/>
      <c r="IU56" s="235"/>
      <c r="IV56" s="235"/>
      <c r="IW56" s="235"/>
      <c r="IX56" s="235"/>
      <c r="IY56" s="235"/>
      <c r="IZ56" s="235"/>
      <c r="JA56" s="235"/>
      <c r="JB56" s="235"/>
      <c r="JC56" s="235"/>
      <c r="JD56" s="235"/>
      <c r="JE56" s="235"/>
      <c r="JF56" s="235"/>
      <c r="JG56" s="235"/>
      <c r="JH56" s="235"/>
      <c r="JI56" s="235"/>
      <c r="JJ56" s="235"/>
      <c r="JK56" s="235"/>
      <c r="JL56" s="235"/>
      <c r="JM56" s="235"/>
      <c r="JN56" s="235"/>
      <c r="JO56" s="235"/>
      <c r="JP56" s="235"/>
      <c r="JQ56" s="235"/>
      <c r="JR56" s="235"/>
      <c r="JS56" s="235"/>
      <c r="JT56" s="235"/>
      <c r="JU56" s="235"/>
      <c r="JV56" s="235"/>
      <c r="JW56" s="235"/>
      <c r="JX56" s="235"/>
      <c r="JY56" s="235"/>
      <c r="JZ56" s="235"/>
      <c r="KA56" s="235"/>
      <c r="KB56" s="235"/>
      <c r="KC56" s="235"/>
      <c r="KD56" s="235"/>
      <c r="KE56" s="235"/>
      <c r="KF56" s="235"/>
      <c r="KG56" s="235"/>
      <c r="KH56" s="235"/>
      <c r="KI56" s="235"/>
      <c r="KJ56" s="235"/>
      <c r="KK56" s="235"/>
      <c r="KL56" s="235"/>
      <c r="KM56" s="235"/>
      <c r="KN56" s="235"/>
      <c r="KO56" s="235"/>
      <c r="KP56" s="235"/>
      <c r="KQ56" s="235"/>
      <c r="KR56" s="235"/>
      <c r="KS56" s="235"/>
      <c r="KT56" s="235"/>
      <c r="KU56" s="235"/>
      <c r="KV56" s="235"/>
      <c r="KW56" s="235"/>
      <c r="KX56" s="235"/>
      <c r="KY56" s="235"/>
      <c r="KZ56" s="235"/>
      <c r="LA56" s="235"/>
      <c r="LB56" s="235"/>
      <c r="LC56" s="235"/>
      <c r="LD56" s="235"/>
      <c r="LE56" s="235"/>
      <c r="LF56" s="235"/>
      <c r="LG56" s="235"/>
      <c r="LH56" s="235"/>
      <c r="LI56" s="235"/>
      <c r="LJ56" s="235"/>
      <c r="LK56" s="235"/>
      <c r="LL56" s="235"/>
      <c r="LM56" s="235"/>
      <c r="LN56" s="235"/>
      <c r="LO56" s="235"/>
      <c r="LP56" s="235"/>
      <c r="LQ56" s="235"/>
      <c r="LR56" s="235"/>
      <c r="LS56" s="235"/>
      <c r="LT56" s="235"/>
      <c r="LU56" s="235"/>
      <c r="LV56" s="235"/>
      <c r="LW56" s="235"/>
      <c r="LX56" s="235"/>
      <c r="LY56" s="235"/>
      <c r="LZ56" s="235"/>
      <c r="MA56" s="235"/>
      <c r="MB56" s="235"/>
      <c r="MC56" s="235"/>
      <c r="MD56" s="235"/>
      <c r="ME56" s="235"/>
      <c r="MF56" s="235"/>
      <c r="MG56" s="235"/>
      <c r="MH56" s="235"/>
      <c r="MI56" s="235"/>
      <c r="MJ56" s="235"/>
      <c r="MK56" s="235"/>
      <c r="ML56" s="235"/>
      <c r="MM56" s="235"/>
      <c r="MN56" s="235"/>
      <c r="MO56" s="235"/>
      <c r="MP56" s="235"/>
      <c r="MQ56" s="235"/>
      <c r="MR56" s="235"/>
      <c r="MS56" s="235"/>
      <c r="MT56" s="235"/>
      <c r="MU56" s="235"/>
      <c r="MV56" s="235"/>
      <c r="MW56" s="235"/>
      <c r="MX56" s="235"/>
      <c r="MY56" s="235"/>
      <c r="MZ56" s="235"/>
      <c r="NA56" s="235"/>
      <c r="NB56" s="235"/>
      <c r="NC56" s="235"/>
      <c r="ND56" s="235"/>
      <c r="NE56" s="235"/>
      <c r="NF56" s="235"/>
      <c r="NG56" s="235"/>
      <c r="NH56" s="235"/>
      <c r="NI56" s="235"/>
      <c r="NJ56" s="235"/>
      <c r="NK56" s="235"/>
      <c r="NL56" s="235"/>
      <c r="NM56" s="235"/>
      <c r="NN56" s="235"/>
      <c r="NO56" s="235"/>
      <c r="NP56" s="235"/>
      <c r="NQ56" s="235"/>
      <c r="NR56" s="235"/>
      <c r="NS56" s="235"/>
      <c r="NT56" s="235"/>
    </row>
    <row r="57" spans="1:384" x14ac:dyDescent="0.2">
      <c r="A57" s="41" t="s">
        <v>89</v>
      </c>
      <c r="B57" s="39">
        <v>2160.3252600000001</v>
      </c>
      <c r="C57" s="39">
        <v>2936.1346713780295</v>
      </c>
      <c r="D57" s="39">
        <v>2276.872296</v>
      </c>
      <c r="E57" s="39">
        <v>2192.0254289999998</v>
      </c>
      <c r="F57" s="136">
        <v>2693.1830634304401</v>
      </c>
      <c r="G57" s="39">
        <v>272.26353599999999</v>
      </c>
      <c r="H57" s="39">
        <v>246.69880546901635</v>
      </c>
      <c r="I57" s="39">
        <v>203.55998399999999</v>
      </c>
      <c r="J57" s="39">
        <v>172.06859399999999</v>
      </c>
      <c r="K57" s="136">
        <v>94.640299441895422</v>
      </c>
      <c r="L57" s="42" t="s">
        <v>90</v>
      </c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5"/>
      <c r="ES57" s="235"/>
      <c r="ET57" s="235"/>
      <c r="EU57" s="235"/>
      <c r="EV57" s="235"/>
      <c r="EW57" s="235"/>
      <c r="EX57" s="235"/>
      <c r="EY57" s="235"/>
      <c r="EZ57" s="235"/>
      <c r="FA57" s="235"/>
      <c r="FB57" s="235"/>
      <c r="FC57" s="235"/>
      <c r="FD57" s="235"/>
      <c r="FE57" s="235"/>
      <c r="FF57" s="235"/>
      <c r="FG57" s="235"/>
      <c r="FH57" s="235"/>
      <c r="FI57" s="235"/>
      <c r="FJ57" s="235"/>
      <c r="FK57" s="235"/>
      <c r="FL57" s="235"/>
      <c r="FM57" s="235"/>
      <c r="FN57" s="235"/>
      <c r="FO57" s="235"/>
      <c r="FP57" s="235"/>
      <c r="FQ57" s="235"/>
      <c r="FR57" s="235"/>
      <c r="FS57" s="235"/>
      <c r="FT57" s="235"/>
      <c r="FU57" s="235"/>
      <c r="FV57" s="235"/>
      <c r="FW57" s="235"/>
      <c r="FX57" s="235"/>
      <c r="FY57" s="235"/>
      <c r="FZ57" s="235"/>
      <c r="GA57" s="235"/>
      <c r="GB57" s="235"/>
      <c r="GC57" s="235"/>
      <c r="GD57" s="235"/>
      <c r="GE57" s="235"/>
      <c r="GF57" s="235"/>
      <c r="GG57" s="235"/>
      <c r="GH57" s="235"/>
      <c r="GI57" s="235"/>
      <c r="GJ57" s="235"/>
      <c r="GK57" s="235"/>
      <c r="GL57" s="235"/>
      <c r="GM57" s="235"/>
      <c r="GN57" s="235"/>
      <c r="GO57" s="235"/>
      <c r="GP57" s="235"/>
      <c r="GQ57" s="235"/>
      <c r="GR57" s="235"/>
      <c r="GS57" s="235"/>
      <c r="GT57" s="235"/>
      <c r="GU57" s="235"/>
      <c r="GV57" s="235"/>
      <c r="GW57" s="235"/>
      <c r="GX57" s="235"/>
      <c r="GY57" s="235"/>
      <c r="GZ57" s="235"/>
      <c r="HA57" s="235"/>
      <c r="HB57" s="235"/>
      <c r="HC57" s="235"/>
      <c r="HD57" s="235"/>
      <c r="HE57" s="235"/>
      <c r="HF57" s="235"/>
      <c r="HG57" s="235"/>
      <c r="HH57" s="235"/>
      <c r="HI57" s="235"/>
      <c r="HJ57" s="235"/>
      <c r="HK57" s="235"/>
      <c r="HL57" s="235"/>
      <c r="HM57" s="235"/>
      <c r="HN57" s="235"/>
      <c r="HO57" s="235"/>
      <c r="HP57" s="235"/>
      <c r="HQ57" s="235"/>
      <c r="HR57" s="235"/>
      <c r="HS57" s="235"/>
      <c r="HT57" s="235"/>
      <c r="HU57" s="235"/>
      <c r="HV57" s="235"/>
      <c r="HW57" s="235"/>
      <c r="HX57" s="235"/>
      <c r="HY57" s="235"/>
      <c r="HZ57" s="235"/>
      <c r="IA57" s="235"/>
      <c r="IB57" s="235"/>
      <c r="IC57" s="235"/>
      <c r="ID57" s="235"/>
      <c r="IE57" s="235"/>
      <c r="IF57" s="235"/>
      <c r="IG57" s="235"/>
      <c r="IH57" s="235"/>
      <c r="II57" s="235"/>
      <c r="IJ57" s="235"/>
      <c r="IK57" s="235"/>
      <c r="IL57" s="235"/>
      <c r="IM57" s="235"/>
      <c r="IN57" s="235"/>
      <c r="IO57" s="235"/>
      <c r="IP57" s="235"/>
      <c r="IQ57" s="235"/>
      <c r="IR57" s="235"/>
      <c r="IS57" s="235"/>
      <c r="IT57" s="235"/>
      <c r="IU57" s="235"/>
      <c r="IV57" s="235"/>
      <c r="IW57" s="235"/>
      <c r="IX57" s="235"/>
      <c r="IY57" s="235"/>
      <c r="IZ57" s="235"/>
      <c r="JA57" s="235"/>
      <c r="JB57" s="235"/>
      <c r="JC57" s="235"/>
      <c r="JD57" s="235"/>
      <c r="JE57" s="235"/>
      <c r="JF57" s="235"/>
      <c r="JG57" s="235"/>
      <c r="JH57" s="235"/>
      <c r="JI57" s="235"/>
      <c r="JJ57" s="235"/>
      <c r="JK57" s="235"/>
      <c r="JL57" s="235"/>
      <c r="JM57" s="235"/>
      <c r="JN57" s="235"/>
      <c r="JO57" s="235"/>
      <c r="JP57" s="235"/>
      <c r="JQ57" s="235"/>
      <c r="JR57" s="235"/>
      <c r="JS57" s="235"/>
      <c r="JT57" s="235"/>
      <c r="JU57" s="235"/>
      <c r="JV57" s="235"/>
      <c r="JW57" s="235"/>
      <c r="JX57" s="235"/>
      <c r="JY57" s="235"/>
      <c r="JZ57" s="235"/>
      <c r="KA57" s="235"/>
      <c r="KB57" s="235"/>
      <c r="KC57" s="235"/>
      <c r="KD57" s="235"/>
      <c r="KE57" s="235"/>
      <c r="KF57" s="235"/>
      <c r="KG57" s="235"/>
      <c r="KH57" s="235"/>
      <c r="KI57" s="235"/>
      <c r="KJ57" s="235"/>
      <c r="KK57" s="235"/>
      <c r="KL57" s="235"/>
      <c r="KM57" s="235"/>
      <c r="KN57" s="235"/>
      <c r="KO57" s="235"/>
      <c r="KP57" s="235"/>
      <c r="KQ57" s="235"/>
      <c r="KR57" s="235"/>
      <c r="KS57" s="235"/>
      <c r="KT57" s="235"/>
      <c r="KU57" s="235"/>
      <c r="KV57" s="235"/>
      <c r="KW57" s="235"/>
      <c r="KX57" s="235"/>
      <c r="KY57" s="235"/>
      <c r="KZ57" s="235"/>
      <c r="LA57" s="235"/>
      <c r="LB57" s="235"/>
      <c r="LC57" s="235"/>
      <c r="LD57" s="235"/>
      <c r="LE57" s="235"/>
      <c r="LF57" s="235"/>
      <c r="LG57" s="235"/>
      <c r="LH57" s="235"/>
      <c r="LI57" s="235"/>
      <c r="LJ57" s="235"/>
      <c r="LK57" s="235"/>
      <c r="LL57" s="235"/>
      <c r="LM57" s="235"/>
      <c r="LN57" s="235"/>
      <c r="LO57" s="235"/>
      <c r="LP57" s="235"/>
      <c r="LQ57" s="235"/>
      <c r="LR57" s="235"/>
      <c r="LS57" s="235"/>
      <c r="LT57" s="235"/>
      <c r="LU57" s="235"/>
      <c r="LV57" s="235"/>
      <c r="LW57" s="235"/>
      <c r="LX57" s="235"/>
      <c r="LY57" s="235"/>
      <c r="LZ57" s="235"/>
      <c r="MA57" s="235"/>
      <c r="MB57" s="235"/>
      <c r="MC57" s="235"/>
      <c r="MD57" s="235"/>
      <c r="ME57" s="235"/>
      <c r="MF57" s="235"/>
      <c r="MG57" s="235"/>
      <c r="MH57" s="235"/>
      <c r="MI57" s="235"/>
      <c r="MJ57" s="235"/>
      <c r="MK57" s="235"/>
      <c r="ML57" s="235"/>
      <c r="MM57" s="235"/>
      <c r="MN57" s="235"/>
      <c r="MO57" s="235"/>
      <c r="MP57" s="235"/>
      <c r="MQ57" s="235"/>
      <c r="MR57" s="235"/>
      <c r="MS57" s="235"/>
      <c r="MT57" s="235"/>
      <c r="MU57" s="235"/>
      <c r="MV57" s="235"/>
      <c r="MW57" s="235"/>
      <c r="MX57" s="235"/>
      <c r="MY57" s="235"/>
      <c r="MZ57" s="235"/>
      <c r="NA57" s="235"/>
      <c r="NB57" s="235"/>
      <c r="NC57" s="235"/>
      <c r="ND57" s="235"/>
      <c r="NE57" s="235"/>
      <c r="NF57" s="235"/>
      <c r="NG57" s="235"/>
      <c r="NH57" s="235"/>
      <c r="NI57" s="235"/>
      <c r="NJ57" s="235"/>
      <c r="NK57" s="235"/>
      <c r="NL57" s="235"/>
      <c r="NM57" s="235"/>
      <c r="NN57" s="235"/>
      <c r="NO57" s="235"/>
      <c r="NP57" s="235"/>
      <c r="NQ57" s="235"/>
      <c r="NR57" s="235"/>
      <c r="NS57" s="235"/>
      <c r="NT57" s="235"/>
    </row>
    <row r="58" spans="1:384" ht="15.75" customHeight="1" x14ac:dyDescent="0.2">
      <c r="A58" s="41" t="s">
        <v>91</v>
      </c>
      <c r="B58" s="39">
        <v>30.152733999999999</v>
      </c>
      <c r="C58" s="39">
        <v>20.771488571840553</v>
      </c>
      <c r="D58" s="39">
        <v>27.956735999999999</v>
      </c>
      <c r="E58" s="39">
        <v>10.636616999999999</v>
      </c>
      <c r="F58" s="136">
        <v>31.149734671737889</v>
      </c>
      <c r="G58" s="39">
        <v>39.923664000000002</v>
      </c>
      <c r="H58" s="39">
        <v>25.838683189958747</v>
      </c>
      <c r="I58" s="39">
        <v>67.270895999999993</v>
      </c>
      <c r="J58" s="39">
        <v>7.9084139999999996</v>
      </c>
      <c r="K58" s="136">
        <v>8.5058176162281391</v>
      </c>
      <c r="L58" s="233" t="s">
        <v>175</v>
      </c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5"/>
      <c r="DH58" s="235"/>
      <c r="DI58" s="235"/>
      <c r="DJ58" s="235"/>
      <c r="DK58" s="235"/>
      <c r="DL58" s="235"/>
      <c r="DM58" s="235"/>
      <c r="DN58" s="235"/>
      <c r="DO58" s="235"/>
      <c r="DP58" s="235"/>
      <c r="DQ58" s="235"/>
      <c r="DR58" s="235"/>
      <c r="DS58" s="235"/>
      <c r="DT58" s="235"/>
      <c r="DU58" s="235"/>
      <c r="DV58" s="235"/>
      <c r="DW58" s="235"/>
      <c r="DX58" s="235"/>
      <c r="DY58" s="235"/>
      <c r="DZ58" s="235"/>
      <c r="EA58" s="235"/>
      <c r="EB58" s="235"/>
      <c r="EC58" s="235"/>
      <c r="ED58" s="235"/>
      <c r="EE58" s="235"/>
      <c r="EF58" s="235"/>
      <c r="EG58" s="235"/>
      <c r="EH58" s="235"/>
      <c r="EI58" s="235"/>
      <c r="EJ58" s="235"/>
      <c r="EK58" s="235"/>
      <c r="EL58" s="235"/>
      <c r="EM58" s="235"/>
      <c r="EN58" s="235"/>
      <c r="EO58" s="235"/>
      <c r="EP58" s="235"/>
      <c r="EQ58" s="235"/>
      <c r="ER58" s="235"/>
      <c r="ES58" s="235"/>
      <c r="ET58" s="235"/>
      <c r="EU58" s="235"/>
      <c r="EV58" s="235"/>
      <c r="EW58" s="235"/>
      <c r="EX58" s="235"/>
      <c r="EY58" s="235"/>
      <c r="EZ58" s="235"/>
      <c r="FA58" s="235"/>
      <c r="FB58" s="235"/>
      <c r="FC58" s="235"/>
      <c r="FD58" s="235"/>
      <c r="FE58" s="235"/>
      <c r="FF58" s="235"/>
      <c r="FG58" s="235"/>
      <c r="FH58" s="235"/>
      <c r="FI58" s="235"/>
      <c r="FJ58" s="235"/>
      <c r="FK58" s="235"/>
      <c r="FL58" s="235"/>
      <c r="FM58" s="235"/>
      <c r="FN58" s="235"/>
      <c r="FO58" s="235"/>
      <c r="FP58" s="235"/>
      <c r="FQ58" s="235"/>
      <c r="FR58" s="235"/>
      <c r="FS58" s="235"/>
      <c r="FT58" s="235"/>
      <c r="FU58" s="235"/>
      <c r="FV58" s="235"/>
      <c r="FW58" s="235"/>
      <c r="FX58" s="235"/>
      <c r="FY58" s="235"/>
      <c r="FZ58" s="235"/>
      <c r="GA58" s="235"/>
      <c r="GB58" s="235"/>
      <c r="GC58" s="235"/>
      <c r="GD58" s="235"/>
      <c r="GE58" s="235"/>
      <c r="GF58" s="235"/>
      <c r="GG58" s="235"/>
      <c r="GH58" s="235"/>
      <c r="GI58" s="235"/>
      <c r="GJ58" s="235"/>
      <c r="GK58" s="235"/>
      <c r="GL58" s="235"/>
      <c r="GM58" s="235"/>
      <c r="GN58" s="235"/>
      <c r="GO58" s="235"/>
      <c r="GP58" s="235"/>
      <c r="GQ58" s="235"/>
      <c r="GR58" s="235"/>
      <c r="GS58" s="235"/>
      <c r="GT58" s="235"/>
      <c r="GU58" s="235"/>
      <c r="GV58" s="235"/>
      <c r="GW58" s="235"/>
      <c r="GX58" s="235"/>
      <c r="GY58" s="235"/>
      <c r="GZ58" s="235"/>
      <c r="HA58" s="235"/>
      <c r="HB58" s="235"/>
      <c r="HC58" s="235"/>
      <c r="HD58" s="235"/>
      <c r="HE58" s="235"/>
      <c r="HF58" s="235"/>
      <c r="HG58" s="235"/>
      <c r="HH58" s="235"/>
      <c r="HI58" s="235"/>
      <c r="HJ58" s="235"/>
      <c r="HK58" s="235"/>
      <c r="HL58" s="235"/>
      <c r="HM58" s="235"/>
      <c r="HN58" s="235"/>
      <c r="HO58" s="235"/>
      <c r="HP58" s="235"/>
      <c r="HQ58" s="235"/>
      <c r="HR58" s="235"/>
      <c r="HS58" s="235"/>
      <c r="HT58" s="235"/>
      <c r="HU58" s="235"/>
      <c r="HV58" s="235"/>
      <c r="HW58" s="235"/>
      <c r="HX58" s="235"/>
      <c r="HY58" s="235"/>
      <c r="HZ58" s="235"/>
      <c r="IA58" s="235"/>
      <c r="IB58" s="235"/>
      <c r="IC58" s="235"/>
      <c r="ID58" s="235"/>
      <c r="IE58" s="235"/>
      <c r="IF58" s="235"/>
      <c r="IG58" s="235"/>
      <c r="IH58" s="235"/>
      <c r="II58" s="235"/>
      <c r="IJ58" s="235"/>
      <c r="IK58" s="235"/>
      <c r="IL58" s="235"/>
      <c r="IM58" s="235"/>
      <c r="IN58" s="235"/>
      <c r="IO58" s="235"/>
      <c r="IP58" s="235"/>
      <c r="IQ58" s="235"/>
      <c r="IR58" s="235"/>
      <c r="IS58" s="235"/>
      <c r="IT58" s="235"/>
      <c r="IU58" s="235"/>
      <c r="IV58" s="235"/>
      <c r="IW58" s="235"/>
      <c r="IX58" s="235"/>
      <c r="IY58" s="235"/>
      <c r="IZ58" s="235"/>
      <c r="JA58" s="235"/>
      <c r="JB58" s="235"/>
      <c r="JC58" s="235"/>
      <c r="JD58" s="235"/>
      <c r="JE58" s="235"/>
      <c r="JF58" s="235"/>
      <c r="JG58" s="235"/>
      <c r="JH58" s="235"/>
      <c r="JI58" s="235"/>
      <c r="JJ58" s="235"/>
      <c r="JK58" s="235"/>
      <c r="JL58" s="235"/>
      <c r="JM58" s="235"/>
      <c r="JN58" s="235"/>
      <c r="JO58" s="235"/>
      <c r="JP58" s="235"/>
      <c r="JQ58" s="235"/>
      <c r="JR58" s="235"/>
      <c r="JS58" s="235"/>
      <c r="JT58" s="235"/>
      <c r="JU58" s="235"/>
      <c r="JV58" s="235"/>
      <c r="JW58" s="235"/>
      <c r="JX58" s="235"/>
      <c r="JY58" s="235"/>
      <c r="JZ58" s="235"/>
      <c r="KA58" s="235"/>
      <c r="KB58" s="235"/>
      <c r="KC58" s="235"/>
      <c r="KD58" s="235"/>
      <c r="KE58" s="235"/>
      <c r="KF58" s="235"/>
      <c r="KG58" s="235"/>
      <c r="KH58" s="235"/>
      <c r="KI58" s="235"/>
      <c r="KJ58" s="235"/>
      <c r="KK58" s="235"/>
      <c r="KL58" s="235"/>
      <c r="KM58" s="235"/>
      <c r="KN58" s="235"/>
      <c r="KO58" s="235"/>
      <c r="KP58" s="235"/>
      <c r="KQ58" s="235"/>
      <c r="KR58" s="235"/>
      <c r="KS58" s="235"/>
      <c r="KT58" s="235"/>
      <c r="KU58" s="235"/>
      <c r="KV58" s="235"/>
      <c r="KW58" s="235"/>
      <c r="KX58" s="235"/>
      <c r="KY58" s="235"/>
      <c r="KZ58" s="235"/>
      <c r="LA58" s="235"/>
      <c r="LB58" s="235"/>
      <c r="LC58" s="235"/>
      <c r="LD58" s="235"/>
      <c r="LE58" s="235"/>
      <c r="LF58" s="235"/>
      <c r="LG58" s="235"/>
      <c r="LH58" s="235"/>
      <c r="LI58" s="235"/>
      <c r="LJ58" s="235"/>
      <c r="LK58" s="235"/>
      <c r="LL58" s="235"/>
      <c r="LM58" s="235"/>
      <c r="LN58" s="235"/>
      <c r="LO58" s="235"/>
      <c r="LP58" s="235"/>
      <c r="LQ58" s="235"/>
      <c r="LR58" s="235"/>
      <c r="LS58" s="235"/>
      <c r="LT58" s="235"/>
      <c r="LU58" s="235"/>
      <c r="LV58" s="235"/>
      <c r="LW58" s="235"/>
      <c r="LX58" s="235"/>
      <c r="LY58" s="235"/>
      <c r="LZ58" s="235"/>
      <c r="MA58" s="235"/>
      <c r="MB58" s="235"/>
      <c r="MC58" s="235"/>
      <c r="MD58" s="235"/>
      <c r="ME58" s="235"/>
      <c r="MF58" s="235"/>
      <c r="MG58" s="235"/>
      <c r="MH58" s="235"/>
      <c r="MI58" s="235"/>
      <c r="MJ58" s="235"/>
      <c r="MK58" s="235"/>
      <c r="ML58" s="235"/>
      <c r="MM58" s="235"/>
      <c r="MN58" s="235"/>
      <c r="MO58" s="235"/>
      <c r="MP58" s="235"/>
      <c r="MQ58" s="235"/>
      <c r="MR58" s="235"/>
      <c r="MS58" s="235"/>
      <c r="MT58" s="235"/>
      <c r="MU58" s="235"/>
      <c r="MV58" s="235"/>
      <c r="MW58" s="235"/>
      <c r="MX58" s="235"/>
      <c r="MY58" s="235"/>
      <c r="MZ58" s="235"/>
      <c r="NA58" s="235"/>
      <c r="NB58" s="235"/>
      <c r="NC58" s="235"/>
      <c r="ND58" s="235"/>
      <c r="NE58" s="235"/>
      <c r="NF58" s="235"/>
      <c r="NG58" s="235"/>
      <c r="NH58" s="235"/>
      <c r="NI58" s="235"/>
      <c r="NJ58" s="235"/>
      <c r="NK58" s="235"/>
      <c r="NL58" s="235"/>
      <c r="NM58" s="235"/>
      <c r="NN58" s="235"/>
      <c r="NO58" s="235"/>
      <c r="NP58" s="235"/>
      <c r="NQ58" s="235"/>
      <c r="NR58" s="235"/>
      <c r="NS58" s="235"/>
      <c r="NT58" s="235"/>
    </row>
    <row r="59" spans="1:384" x14ac:dyDescent="0.2">
      <c r="A59" s="41" t="s">
        <v>93</v>
      </c>
      <c r="B59" s="39">
        <v>15.061893</v>
      </c>
      <c r="C59" s="39">
        <v>39.614379461892398</v>
      </c>
      <c r="D59" s="39">
        <v>23.588495999999999</v>
      </c>
      <c r="E59" s="39">
        <v>24.779522</v>
      </c>
      <c r="F59" s="136">
        <v>59.5285103713288</v>
      </c>
      <c r="G59" s="39">
        <v>1.336603</v>
      </c>
      <c r="H59" s="39">
        <v>1.222591407125535</v>
      </c>
      <c r="I59" s="39">
        <v>1.747296</v>
      </c>
      <c r="J59" s="39">
        <v>1.636827</v>
      </c>
      <c r="K59" s="136">
        <v>1.0630561110457579</v>
      </c>
      <c r="L59" s="42" t="s">
        <v>323</v>
      </c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  <c r="CX59" s="235"/>
      <c r="CY59" s="235"/>
      <c r="CZ59" s="235"/>
      <c r="DA59" s="235"/>
      <c r="DB59" s="235"/>
      <c r="DC59" s="235"/>
      <c r="DD59" s="235"/>
      <c r="DE59" s="235"/>
      <c r="DF59" s="235"/>
      <c r="DG59" s="235"/>
      <c r="DH59" s="235"/>
      <c r="DI59" s="235"/>
      <c r="DJ59" s="235"/>
      <c r="DK59" s="235"/>
      <c r="DL59" s="235"/>
      <c r="DM59" s="235"/>
      <c r="DN59" s="235"/>
      <c r="DO59" s="235"/>
      <c r="DP59" s="235"/>
      <c r="DQ59" s="235"/>
      <c r="DR59" s="235"/>
      <c r="DS59" s="235"/>
      <c r="DT59" s="235"/>
      <c r="DU59" s="235"/>
      <c r="DV59" s="235"/>
      <c r="DW59" s="235"/>
      <c r="DX59" s="235"/>
      <c r="DY59" s="235"/>
      <c r="DZ59" s="235"/>
      <c r="EA59" s="235"/>
      <c r="EB59" s="235"/>
      <c r="EC59" s="235"/>
      <c r="ED59" s="235"/>
      <c r="EE59" s="235"/>
      <c r="EF59" s="235"/>
      <c r="EG59" s="235"/>
      <c r="EH59" s="235"/>
      <c r="EI59" s="235"/>
      <c r="EJ59" s="235"/>
      <c r="EK59" s="235"/>
      <c r="EL59" s="235"/>
      <c r="EM59" s="235"/>
      <c r="EN59" s="235"/>
      <c r="EO59" s="235"/>
      <c r="EP59" s="235"/>
      <c r="EQ59" s="235"/>
      <c r="ER59" s="235"/>
      <c r="ES59" s="235"/>
      <c r="ET59" s="235"/>
      <c r="EU59" s="235"/>
      <c r="EV59" s="235"/>
      <c r="EW59" s="235"/>
      <c r="EX59" s="235"/>
      <c r="EY59" s="235"/>
      <c r="EZ59" s="235"/>
      <c r="FA59" s="235"/>
      <c r="FB59" s="235"/>
      <c r="FC59" s="235"/>
      <c r="FD59" s="235"/>
      <c r="FE59" s="235"/>
      <c r="FF59" s="235"/>
      <c r="FG59" s="235"/>
      <c r="FH59" s="235"/>
      <c r="FI59" s="235"/>
      <c r="FJ59" s="235"/>
      <c r="FK59" s="235"/>
      <c r="FL59" s="235"/>
      <c r="FM59" s="235"/>
      <c r="FN59" s="235"/>
      <c r="FO59" s="235"/>
      <c r="FP59" s="235"/>
      <c r="FQ59" s="235"/>
      <c r="FR59" s="235"/>
      <c r="FS59" s="235"/>
      <c r="FT59" s="235"/>
      <c r="FU59" s="235"/>
      <c r="FV59" s="235"/>
      <c r="FW59" s="235"/>
      <c r="FX59" s="235"/>
      <c r="FY59" s="235"/>
      <c r="FZ59" s="235"/>
      <c r="GA59" s="235"/>
      <c r="GB59" s="235"/>
      <c r="GC59" s="235"/>
      <c r="GD59" s="235"/>
      <c r="GE59" s="235"/>
      <c r="GF59" s="235"/>
      <c r="GG59" s="235"/>
      <c r="GH59" s="235"/>
      <c r="GI59" s="235"/>
      <c r="GJ59" s="235"/>
      <c r="GK59" s="235"/>
      <c r="GL59" s="235"/>
      <c r="GM59" s="235"/>
      <c r="GN59" s="235"/>
      <c r="GO59" s="235"/>
      <c r="GP59" s="235"/>
      <c r="GQ59" s="235"/>
      <c r="GR59" s="235"/>
      <c r="GS59" s="235"/>
      <c r="GT59" s="235"/>
      <c r="GU59" s="235"/>
      <c r="GV59" s="235"/>
      <c r="GW59" s="235"/>
      <c r="GX59" s="235"/>
      <c r="GY59" s="235"/>
      <c r="GZ59" s="235"/>
      <c r="HA59" s="235"/>
      <c r="HB59" s="235"/>
      <c r="HC59" s="235"/>
      <c r="HD59" s="235"/>
      <c r="HE59" s="235"/>
      <c r="HF59" s="235"/>
      <c r="HG59" s="235"/>
      <c r="HH59" s="235"/>
      <c r="HI59" s="235"/>
      <c r="HJ59" s="235"/>
      <c r="HK59" s="235"/>
      <c r="HL59" s="235"/>
      <c r="HM59" s="235"/>
      <c r="HN59" s="235"/>
      <c r="HO59" s="235"/>
      <c r="HP59" s="235"/>
      <c r="HQ59" s="235"/>
      <c r="HR59" s="235"/>
      <c r="HS59" s="235"/>
      <c r="HT59" s="235"/>
      <c r="HU59" s="235"/>
      <c r="HV59" s="235"/>
      <c r="HW59" s="235"/>
      <c r="HX59" s="235"/>
      <c r="HY59" s="235"/>
      <c r="HZ59" s="235"/>
      <c r="IA59" s="235"/>
      <c r="IB59" s="235"/>
      <c r="IC59" s="235"/>
      <c r="ID59" s="235"/>
      <c r="IE59" s="235"/>
      <c r="IF59" s="235"/>
      <c r="IG59" s="235"/>
      <c r="IH59" s="235"/>
      <c r="II59" s="235"/>
      <c r="IJ59" s="235"/>
      <c r="IK59" s="235"/>
      <c r="IL59" s="235"/>
      <c r="IM59" s="235"/>
      <c r="IN59" s="235"/>
      <c r="IO59" s="235"/>
      <c r="IP59" s="235"/>
      <c r="IQ59" s="235"/>
      <c r="IR59" s="235"/>
      <c r="IS59" s="235"/>
      <c r="IT59" s="235"/>
      <c r="IU59" s="235"/>
      <c r="IV59" s="235"/>
      <c r="IW59" s="235"/>
      <c r="IX59" s="235"/>
      <c r="IY59" s="235"/>
      <c r="IZ59" s="235"/>
      <c r="JA59" s="235"/>
      <c r="JB59" s="235"/>
      <c r="JC59" s="235"/>
      <c r="JD59" s="235"/>
      <c r="JE59" s="235"/>
      <c r="JF59" s="235"/>
      <c r="JG59" s="235"/>
      <c r="JH59" s="235"/>
      <c r="JI59" s="235"/>
      <c r="JJ59" s="235"/>
      <c r="JK59" s="235"/>
      <c r="JL59" s="235"/>
      <c r="JM59" s="235"/>
      <c r="JN59" s="235"/>
      <c r="JO59" s="235"/>
      <c r="JP59" s="235"/>
      <c r="JQ59" s="235"/>
      <c r="JR59" s="235"/>
      <c r="JS59" s="235"/>
      <c r="JT59" s="235"/>
      <c r="JU59" s="235"/>
      <c r="JV59" s="235"/>
      <c r="JW59" s="235"/>
      <c r="JX59" s="235"/>
      <c r="JY59" s="235"/>
      <c r="JZ59" s="235"/>
      <c r="KA59" s="235"/>
      <c r="KB59" s="235"/>
      <c r="KC59" s="235"/>
      <c r="KD59" s="235"/>
      <c r="KE59" s="235"/>
      <c r="KF59" s="235"/>
      <c r="KG59" s="235"/>
      <c r="KH59" s="235"/>
      <c r="KI59" s="235"/>
      <c r="KJ59" s="235"/>
      <c r="KK59" s="235"/>
      <c r="KL59" s="235"/>
      <c r="KM59" s="235"/>
      <c r="KN59" s="235"/>
      <c r="KO59" s="235"/>
      <c r="KP59" s="235"/>
      <c r="KQ59" s="235"/>
      <c r="KR59" s="235"/>
      <c r="KS59" s="235"/>
      <c r="KT59" s="235"/>
      <c r="KU59" s="235"/>
      <c r="KV59" s="235"/>
      <c r="KW59" s="235"/>
      <c r="KX59" s="235"/>
      <c r="KY59" s="235"/>
      <c r="KZ59" s="235"/>
      <c r="LA59" s="235"/>
      <c r="LB59" s="235"/>
      <c r="LC59" s="235"/>
      <c r="LD59" s="235"/>
      <c r="LE59" s="235"/>
      <c r="LF59" s="235"/>
      <c r="LG59" s="235"/>
      <c r="LH59" s="235"/>
      <c r="LI59" s="235"/>
      <c r="LJ59" s="235"/>
      <c r="LK59" s="235"/>
      <c r="LL59" s="235"/>
      <c r="LM59" s="235"/>
      <c r="LN59" s="235"/>
      <c r="LO59" s="235"/>
      <c r="LP59" s="235"/>
      <c r="LQ59" s="235"/>
      <c r="LR59" s="235"/>
      <c r="LS59" s="235"/>
      <c r="LT59" s="235"/>
      <c r="LU59" s="235"/>
      <c r="LV59" s="235"/>
      <c r="LW59" s="235"/>
      <c r="LX59" s="235"/>
      <c r="LY59" s="235"/>
      <c r="LZ59" s="235"/>
      <c r="MA59" s="235"/>
      <c r="MB59" s="235"/>
      <c r="MC59" s="235"/>
      <c r="MD59" s="235"/>
      <c r="ME59" s="235"/>
      <c r="MF59" s="235"/>
      <c r="MG59" s="235"/>
      <c r="MH59" s="235"/>
      <c r="MI59" s="235"/>
      <c r="MJ59" s="235"/>
      <c r="MK59" s="235"/>
      <c r="ML59" s="235"/>
      <c r="MM59" s="235"/>
      <c r="MN59" s="235"/>
      <c r="MO59" s="235"/>
      <c r="MP59" s="235"/>
      <c r="MQ59" s="235"/>
      <c r="MR59" s="235"/>
      <c r="MS59" s="235"/>
      <c r="MT59" s="235"/>
      <c r="MU59" s="235"/>
      <c r="MV59" s="235"/>
      <c r="MW59" s="235"/>
      <c r="MX59" s="235"/>
      <c r="MY59" s="235"/>
      <c r="MZ59" s="235"/>
      <c r="NA59" s="235"/>
      <c r="NB59" s="235"/>
      <c r="NC59" s="235"/>
      <c r="ND59" s="235"/>
      <c r="NE59" s="235"/>
      <c r="NF59" s="235"/>
      <c r="NG59" s="235"/>
      <c r="NH59" s="235"/>
      <c r="NI59" s="235"/>
      <c r="NJ59" s="235"/>
      <c r="NK59" s="235"/>
      <c r="NL59" s="235"/>
      <c r="NM59" s="235"/>
      <c r="NN59" s="235"/>
      <c r="NO59" s="235"/>
      <c r="NP59" s="235"/>
      <c r="NQ59" s="235"/>
      <c r="NR59" s="235"/>
      <c r="NS59" s="235"/>
      <c r="NT59" s="235"/>
    </row>
    <row r="60" spans="1:384" x14ac:dyDescent="0.2">
      <c r="A60" s="41" t="s">
        <v>95</v>
      </c>
      <c r="B60" s="39">
        <v>65.928078999999997</v>
      </c>
      <c r="C60" s="39">
        <v>51.674695880796371</v>
      </c>
      <c r="D60" s="39">
        <v>52.855703999999996</v>
      </c>
      <c r="E60" s="39">
        <v>49.607938999999995</v>
      </c>
      <c r="F60" s="136">
        <v>58.540563071011086</v>
      </c>
      <c r="G60" s="39">
        <v>25.223913</v>
      </c>
      <c r="H60" s="39">
        <v>19.171959961194602</v>
      </c>
      <c r="I60" s="39">
        <v>22.132415999999999</v>
      </c>
      <c r="J60" s="39">
        <v>21.752134999999999</v>
      </c>
      <c r="K60" s="136">
        <v>16.842095701159302</v>
      </c>
      <c r="L60" s="42" t="s">
        <v>96</v>
      </c>
      <c r="CD60" s="235"/>
      <c r="CE60" s="235"/>
      <c r="CF60" s="235"/>
      <c r="CG60" s="235"/>
      <c r="CH60" s="235"/>
      <c r="CI60" s="235"/>
      <c r="CJ60" s="235"/>
      <c r="CK60" s="235"/>
      <c r="CL60" s="235"/>
      <c r="CM60" s="235"/>
      <c r="CN60" s="235"/>
      <c r="CO60" s="235"/>
      <c r="CP60" s="235"/>
      <c r="CQ60" s="235"/>
      <c r="CR60" s="235"/>
      <c r="CS60" s="235"/>
      <c r="CT60" s="235"/>
      <c r="CU60" s="235"/>
      <c r="CV60" s="235"/>
      <c r="CW60" s="235"/>
      <c r="CX60" s="235"/>
      <c r="CY60" s="235"/>
      <c r="CZ60" s="235"/>
      <c r="DA60" s="235"/>
      <c r="DB60" s="235"/>
      <c r="DC60" s="235"/>
      <c r="DD60" s="235"/>
      <c r="DE60" s="235"/>
      <c r="DF60" s="235"/>
      <c r="DG60" s="235"/>
      <c r="DH60" s="235"/>
      <c r="DI60" s="235"/>
      <c r="DJ60" s="235"/>
      <c r="DK60" s="235"/>
      <c r="DL60" s="235"/>
      <c r="DM60" s="235"/>
      <c r="DN60" s="235"/>
      <c r="DO60" s="235"/>
      <c r="DP60" s="235"/>
      <c r="DQ60" s="235"/>
      <c r="DR60" s="235"/>
      <c r="DS60" s="235"/>
      <c r="DT60" s="235"/>
      <c r="DU60" s="235"/>
      <c r="DV60" s="235"/>
      <c r="DW60" s="235"/>
      <c r="DX60" s="235"/>
      <c r="DY60" s="235"/>
      <c r="DZ60" s="235"/>
      <c r="EA60" s="235"/>
      <c r="EB60" s="235"/>
      <c r="EC60" s="235"/>
      <c r="ED60" s="235"/>
      <c r="EE60" s="235"/>
      <c r="EF60" s="235"/>
      <c r="EG60" s="235"/>
      <c r="EH60" s="235"/>
      <c r="EI60" s="235"/>
      <c r="EJ60" s="235"/>
      <c r="EK60" s="235"/>
      <c r="EL60" s="235"/>
      <c r="EM60" s="235"/>
      <c r="EN60" s="235"/>
      <c r="EO60" s="235"/>
      <c r="EP60" s="235"/>
      <c r="EQ60" s="235"/>
      <c r="ER60" s="235"/>
      <c r="ES60" s="235"/>
      <c r="ET60" s="235"/>
      <c r="EU60" s="235"/>
      <c r="EV60" s="235"/>
      <c r="EW60" s="235"/>
      <c r="EX60" s="235"/>
      <c r="EY60" s="235"/>
      <c r="EZ60" s="235"/>
      <c r="FA60" s="235"/>
      <c r="FB60" s="235"/>
      <c r="FC60" s="235"/>
      <c r="FD60" s="235"/>
      <c r="FE60" s="235"/>
      <c r="FF60" s="235"/>
      <c r="FG60" s="235"/>
      <c r="FH60" s="235"/>
      <c r="FI60" s="235"/>
      <c r="FJ60" s="235"/>
      <c r="FK60" s="235"/>
      <c r="FL60" s="235"/>
      <c r="FM60" s="235"/>
      <c r="FN60" s="235"/>
      <c r="FO60" s="235"/>
      <c r="FP60" s="235"/>
      <c r="FQ60" s="235"/>
      <c r="FR60" s="235"/>
      <c r="FS60" s="235"/>
      <c r="FT60" s="235"/>
      <c r="FU60" s="235"/>
      <c r="FV60" s="235"/>
      <c r="FW60" s="235"/>
      <c r="FX60" s="235"/>
      <c r="FY60" s="235"/>
      <c r="FZ60" s="235"/>
      <c r="GA60" s="235"/>
      <c r="GB60" s="235"/>
      <c r="GC60" s="235"/>
      <c r="GD60" s="235"/>
      <c r="GE60" s="235"/>
      <c r="GF60" s="235"/>
      <c r="GG60" s="235"/>
      <c r="GH60" s="235"/>
      <c r="GI60" s="235"/>
      <c r="GJ60" s="235"/>
      <c r="GK60" s="235"/>
      <c r="GL60" s="235"/>
      <c r="GM60" s="235"/>
      <c r="GN60" s="235"/>
      <c r="GO60" s="235"/>
      <c r="GP60" s="235"/>
      <c r="GQ60" s="235"/>
      <c r="GR60" s="235"/>
      <c r="GS60" s="235"/>
      <c r="GT60" s="235"/>
      <c r="GU60" s="235"/>
      <c r="GV60" s="235"/>
      <c r="GW60" s="235"/>
      <c r="GX60" s="235"/>
      <c r="GY60" s="235"/>
      <c r="GZ60" s="235"/>
      <c r="HA60" s="235"/>
      <c r="HB60" s="235"/>
      <c r="HC60" s="235"/>
      <c r="HD60" s="235"/>
      <c r="HE60" s="235"/>
      <c r="HF60" s="235"/>
      <c r="HG60" s="235"/>
      <c r="HH60" s="235"/>
      <c r="HI60" s="235"/>
      <c r="HJ60" s="235"/>
      <c r="HK60" s="235"/>
      <c r="HL60" s="235"/>
      <c r="HM60" s="235"/>
      <c r="HN60" s="235"/>
      <c r="HO60" s="235"/>
      <c r="HP60" s="235"/>
      <c r="HQ60" s="235"/>
      <c r="HR60" s="235"/>
      <c r="HS60" s="235"/>
      <c r="HT60" s="235"/>
      <c r="HU60" s="235"/>
      <c r="HV60" s="235"/>
      <c r="HW60" s="235"/>
      <c r="HX60" s="235"/>
      <c r="HY60" s="235"/>
      <c r="HZ60" s="235"/>
      <c r="IA60" s="235"/>
      <c r="IB60" s="235"/>
      <c r="IC60" s="235"/>
      <c r="ID60" s="235"/>
      <c r="IE60" s="235"/>
      <c r="IF60" s="235"/>
      <c r="IG60" s="235"/>
      <c r="IH60" s="235"/>
      <c r="II60" s="235"/>
      <c r="IJ60" s="235"/>
      <c r="IK60" s="235"/>
      <c r="IL60" s="235"/>
      <c r="IM60" s="235"/>
      <c r="IN60" s="235"/>
      <c r="IO60" s="235"/>
      <c r="IP60" s="235"/>
      <c r="IQ60" s="235"/>
      <c r="IR60" s="235"/>
      <c r="IS60" s="235"/>
      <c r="IT60" s="235"/>
      <c r="IU60" s="235"/>
      <c r="IV60" s="235"/>
      <c r="IW60" s="235"/>
      <c r="IX60" s="235"/>
      <c r="IY60" s="235"/>
      <c r="IZ60" s="235"/>
      <c r="JA60" s="235"/>
      <c r="JB60" s="235"/>
      <c r="JC60" s="235"/>
      <c r="JD60" s="235"/>
      <c r="JE60" s="235"/>
      <c r="JF60" s="235"/>
      <c r="JG60" s="235"/>
      <c r="JH60" s="235"/>
      <c r="JI60" s="235"/>
      <c r="JJ60" s="235"/>
      <c r="JK60" s="235"/>
      <c r="JL60" s="235"/>
      <c r="JM60" s="235"/>
      <c r="JN60" s="235"/>
      <c r="JO60" s="235"/>
      <c r="JP60" s="235"/>
      <c r="JQ60" s="235"/>
      <c r="JR60" s="235"/>
      <c r="JS60" s="235"/>
      <c r="JT60" s="235"/>
      <c r="JU60" s="235"/>
      <c r="JV60" s="235"/>
      <c r="JW60" s="235"/>
      <c r="JX60" s="235"/>
      <c r="JY60" s="235"/>
      <c r="JZ60" s="235"/>
      <c r="KA60" s="235"/>
      <c r="KB60" s="235"/>
      <c r="KC60" s="235"/>
      <c r="KD60" s="235"/>
      <c r="KE60" s="235"/>
      <c r="KF60" s="235"/>
      <c r="KG60" s="235"/>
      <c r="KH60" s="235"/>
      <c r="KI60" s="235"/>
      <c r="KJ60" s="235"/>
      <c r="KK60" s="235"/>
      <c r="KL60" s="235"/>
      <c r="KM60" s="235"/>
      <c r="KN60" s="235"/>
      <c r="KO60" s="235"/>
      <c r="KP60" s="235"/>
      <c r="KQ60" s="235"/>
      <c r="KR60" s="235"/>
      <c r="KS60" s="235"/>
      <c r="KT60" s="235"/>
      <c r="KU60" s="235"/>
      <c r="KV60" s="235"/>
      <c r="KW60" s="235"/>
      <c r="KX60" s="235"/>
      <c r="KY60" s="235"/>
      <c r="KZ60" s="235"/>
      <c r="LA60" s="235"/>
      <c r="LB60" s="235"/>
      <c r="LC60" s="235"/>
      <c r="LD60" s="235"/>
      <c r="LE60" s="235"/>
      <c r="LF60" s="235"/>
      <c r="LG60" s="235"/>
      <c r="LH60" s="235"/>
      <c r="LI60" s="235"/>
      <c r="LJ60" s="235"/>
      <c r="LK60" s="235"/>
      <c r="LL60" s="235"/>
      <c r="LM60" s="235"/>
      <c r="LN60" s="235"/>
      <c r="LO60" s="235"/>
      <c r="LP60" s="235"/>
      <c r="LQ60" s="235"/>
      <c r="LR60" s="235"/>
      <c r="LS60" s="235"/>
      <c r="LT60" s="235"/>
      <c r="LU60" s="235"/>
      <c r="LV60" s="235"/>
      <c r="LW60" s="235"/>
      <c r="LX60" s="235"/>
      <c r="LY60" s="235"/>
      <c r="LZ60" s="235"/>
      <c r="MA60" s="235"/>
      <c r="MB60" s="235"/>
      <c r="MC60" s="235"/>
      <c r="MD60" s="235"/>
      <c r="ME60" s="235"/>
      <c r="MF60" s="235"/>
      <c r="MG60" s="235"/>
      <c r="MH60" s="235"/>
      <c r="MI60" s="235"/>
      <c r="MJ60" s="235"/>
      <c r="MK60" s="235"/>
      <c r="ML60" s="235"/>
      <c r="MM60" s="235"/>
      <c r="MN60" s="235"/>
      <c r="MO60" s="235"/>
      <c r="MP60" s="235"/>
      <c r="MQ60" s="235"/>
      <c r="MR60" s="235"/>
      <c r="MS60" s="235"/>
      <c r="MT60" s="235"/>
      <c r="MU60" s="235"/>
      <c r="MV60" s="235"/>
      <c r="MW60" s="235"/>
      <c r="MX60" s="235"/>
      <c r="MY60" s="235"/>
      <c r="MZ60" s="235"/>
      <c r="NA60" s="235"/>
      <c r="NB60" s="235"/>
      <c r="NC60" s="235"/>
      <c r="ND60" s="235"/>
      <c r="NE60" s="235"/>
      <c r="NF60" s="235"/>
      <c r="NG60" s="235"/>
      <c r="NH60" s="235"/>
      <c r="NI60" s="235"/>
      <c r="NJ60" s="235"/>
      <c r="NK60" s="235"/>
      <c r="NL60" s="235"/>
      <c r="NM60" s="235"/>
      <c r="NN60" s="235"/>
      <c r="NO60" s="235"/>
      <c r="NP60" s="235"/>
      <c r="NQ60" s="235"/>
      <c r="NR60" s="235"/>
      <c r="NS60" s="235"/>
      <c r="NT60" s="235"/>
    </row>
    <row r="61" spans="1:384" x14ac:dyDescent="0.2">
      <c r="A61" s="41" t="s">
        <v>55</v>
      </c>
      <c r="B61" s="51">
        <v>70.778773999999999</v>
      </c>
      <c r="C61" s="51">
        <v>143.81052339039658</v>
      </c>
      <c r="D61" s="51">
        <v>303.30146399999995</v>
      </c>
      <c r="E61" s="51">
        <v>295.28842399999996</v>
      </c>
      <c r="F61" s="159">
        <v>198.9930154622329</v>
      </c>
      <c r="G61" s="39">
        <v>32.198191999999999</v>
      </c>
      <c r="H61" s="39">
        <v>42.041784165927986</v>
      </c>
      <c r="I61" s="39">
        <v>36.110783999999995</v>
      </c>
      <c r="J61" s="39">
        <v>17.305612</v>
      </c>
      <c r="K61" s="136">
        <v>14.540371720973981</v>
      </c>
      <c r="L61" s="42" t="s">
        <v>56</v>
      </c>
      <c r="CD61" s="235"/>
      <c r="CE61" s="235"/>
      <c r="CF61" s="235"/>
      <c r="CG61" s="235"/>
      <c r="CH61" s="235"/>
      <c r="CI61" s="235"/>
      <c r="CJ61" s="235"/>
      <c r="CK61" s="235"/>
      <c r="CL61" s="235"/>
      <c r="CM61" s="235"/>
      <c r="CN61" s="235"/>
      <c r="CO61" s="235"/>
      <c r="CP61" s="235"/>
      <c r="CQ61" s="235"/>
      <c r="CR61" s="235"/>
      <c r="CS61" s="235"/>
      <c r="CT61" s="235"/>
      <c r="CU61" s="235"/>
      <c r="CV61" s="235"/>
      <c r="CW61" s="235"/>
      <c r="CX61" s="235"/>
      <c r="CY61" s="235"/>
      <c r="CZ61" s="235"/>
      <c r="DA61" s="235"/>
      <c r="DB61" s="235"/>
      <c r="DC61" s="235"/>
      <c r="DD61" s="235"/>
      <c r="DE61" s="235"/>
      <c r="DF61" s="235"/>
      <c r="DG61" s="235"/>
      <c r="DH61" s="235"/>
      <c r="DI61" s="235"/>
      <c r="DJ61" s="235"/>
      <c r="DK61" s="235"/>
      <c r="DL61" s="235"/>
      <c r="DM61" s="235"/>
      <c r="DN61" s="235"/>
      <c r="DO61" s="235"/>
      <c r="DP61" s="235"/>
      <c r="DQ61" s="235"/>
      <c r="DR61" s="235"/>
      <c r="DS61" s="235"/>
      <c r="DT61" s="235"/>
      <c r="DU61" s="235"/>
      <c r="DV61" s="235"/>
      <c r="DW61" s="235"/>
      <c r="DX61" s="235"/>
      <c r="DY61" s="235"/>
      <c r="DZ61" s="235"/>
      <c r="EA61" s="235"/>
      <c r="EB61" s="235"/>
      <c r="EC61" s="235"/>
      <c r="ED61" s="235"/>
      <c r="EE61" s="235"/>
      <c r="EF61" s="235"/>
      <c r="EG61" s="235"/>
      <c r="EH61" s="235"/>
      <c r="EI61" s="235"/>
      <c r="EJ61" s="235"/>
      <c r="EK61" s="235"/>
      <c r="EL61" s="235"/>
      <c r="EM61" s="235"/>
      <c r="EN61" s="235"/>
      <c r="EO61" s="235"/>
      <c r="EP61" s="235"/>
      <c r="EQ61" s="235"/>
      <c r="ER61" s="235"/>
      <c r="ES61" s="235"/>
      <c r="ET61" s="235"/>
      <c r="EU61" s="235"/>
      <c r="EV61" s="235"/>
      <c r="EW61" s="235"/>
      <c r="EX61" s="235"/>
      <c r="EY61" s="235"/>
      <c r="EZ61" s="235"/>
      <c r="FA61" s="235"/>
      <c r="FB61" s="235"/>
      <c r="FC61" s="235"/>
      <c r="FD61" s="235"/>
      <c r="FE61" s="235"/>
      <c r="FF61" s="235"/>
      <c r="FG61" s="235"/>
      <c r="FH61" s="235"/>
      <c r="FI61" s="235"/>
      <c r="FJ61" s="235"/>
      <c r="FK61" s="235"/>
      <c r="FL61" s="235"/>
      <c r="FM61" s="235"/>
      <c r="FN61" s="235"/>
      <c r="FO61" s="235"/>
      <c r="FP61" s="235"/>
      <c r="FQ61" s="235"/>
      <c r="FR61" s="235"/>
      <c r="FS61" s="235"/>
      <c r="FT61" s="235"/>
      <c r="FU61" s="235"/>
      <c r="FV61" s="235"/>
      <c r="FW61" s="235"/>
      <c r="FX61" s="235"/>
      <c r="FY61" s="235"/>
      <c r="FZ61" s="235"/>
      <c r="GA61" s="235"/>
      <c r="GB61" s="235"/>
      <c r="GC61" s="235"/>
      <c r="GD61" s="235"/>
      <c r="GE61" s="235"/>
      <c r="GF61" s="235"/>
      <c r="GG61" s="235"/>
      <c r="GH61" s="235"/>
      <c r="GI61" s="235"/>
      <c r="GJ61" s="235"/>
      <c r="GK61" s="235"/>
      <c r="GL61" s="235"/>
      <c r="GM61" s="235"/>
      <c r="GN61" s="235"/>
      <c r="GO61" s="235"/>
      <c r="GP61" s="235"/>
      <c r="GQ61" s="235"/>
      <c r="GR61" s="235"/>
      <c r="GS61" s="235"/>
      <c r="GT61" s="235"/>
      <c r="GU61" s="235"/>
      <c r="GV61" s="235"/>
      <c r="GW61" s="235"/>
      <c r="GX61" s="235"/>
      <c r="GY61" s="235"/>
      <c r="GZ61" s="235"/>
      <c r="HA61" s="235"/>
      <c r="HB61" s="235"/>
      <c r="HC61" s="235"/>
      <c r="HD61" s="235"/>
      <c r="HE61" s="235"/>
      <c r="HF61" s="235"/>
      <c r="HG61" s="235"/>
      <c r="HH61" s="235"/>
      <c r="HI61" s="235"/>
      <c r="HJ61" s="235"/>
      <c r="HK61" s="235"/>
      <c r="HL61" s="235"/>
      <c r="HM61" s="235"/>
      <c r="HN61" s="235"/>
      <c r="HO61" s="235"/>
      <c r="HP61" s="235"/>
      <c r="HQ61" s="235"/>
      <c r="HR61" s="235"/>
      <c r="HS61" s="235"/>
      <c r="HT61" s="235"/>
      <c r="HU61" s="235"/>
      <c r="HV61" s="235"/>
      <c r="HW61" s="235"/>
      <c r="HX61" s="235"/>
      <c r="HY61" s="235"/>
      <c r="HZ61" s="235"/>
      <c r="IA61" s="235"/>
      <c r="IB61" s="235"/>
      <c r="IC61" s="235"/>
      <c r="ID61" s="235"/>
      <c r="IE61" s="235"/>
      <c r="IF61" s="235"/>
      <c r="IG61" s="235"/>
      <c r="IH61" s="235"/>
      <c r="II61" s="235"/>
      <c r="IJ61" s="235"/>
      <c r="IK61" s="235"/>
      <c r="IL61" s="235"/>
      <c r="IM61" s="235"/>
      <c r="IN61" s="235"/>
      <c r="IO61" s="235"/>
      <c r="IP61" s="235"/>
      <c r="IQ61" s="235"/>
      <c r="IR61" s="235"/>
      <c r="IS61" s="235"/>
      <c r="IT61" s="235"/>
      <c r="IU61" s="235"/>
      <c r="IV61" s="235"/>
      <c r="IW61" s="235"/>
      <c r="IX61" s="235"/>
      <c r="IY61" s="235"/>
      <c r="IZ61" s="235"/>
      <c r="JA61" s="235"/>
      <c r="JB61" s="235"/>
      <c r="JC61" s="235"/>
      <c r="JD61" s="235"/>
      <c r="JE61" s="235"/>
      <c r="JF61" s="235"/>
      <c r="JG61" s="235"/>
      <c r="JH61" s="235"/>
      <c r="JI61" s="235"/>
      <c r="JJ61" s="235"/>
      <c r="JK61" s="235"/>
      <c r="JL61" s="235"/>
      <c r="JM61" s="235"/>
      <c r="JN61" s="235"/>
      <c r="JO61" s="235"/>
      <c r="JP61" s="235"/>
      <c r="JQ61" s="235"/>
      <c r="JR61" s="235"/>
      <c r="JS61" s="235"/>
      <c r="JT61" s="235"/>
      <c r="JU61" s="235"/>
      <c r="JV61" s="235"/>
      <c r="JW61" s="235"/>
      <c r="JX61" s="235"/>
      <c r="JY61" s="235"/>
      <c r="JZ61" s="235"/>
      <c r="KA61" s="235"/>
      <c r="KB61" s="235"/>
      <c r="KC61" s="235"/>
      <c r="KD61" s="235"/>
      <c r="KE61" s="235"/>
      <c r="KF61" s="235"/>
      <c r="KG61" s="235"/>
      <c r="KH61" s="235"/>
      <c r="KI61" s="235"/>
      <c r="KJ61" s="235"/>
      <c r="KK61" s="235"/>
      <c r="KL61" s="235"/>
      <c r="KM61" s="235"/>
      <c r="KN61" s="235"/>
      <c r="KO61" s="235"/>
      <c r="KP61" s="235"/>
      <c r="KQ61" s="235"/>
      <c r="KR61" s="235"/>
      <c r="KS61" s="235"/>
      <c r="KT61" s="235"/>
      <c r="KU61" s="235"/>
      <c r="KV61" s="235"/>
      <c r="KW61" s="235"/>
      <c r="KX61" s="235"/>
      <c r="KY61" s="235"/>
      <c r="KZ61" s="235"/>
      <c r="LA61" s="235"/>
      <c r="LB61" s="235"/>
      <c r="LC61" s="235"/>
      <c r="LD61" s="235"/>
      <c r="LE61" s="235"/>
      <c r="LF61" s="235"/>
      <c r="LG61" s="235"/>
      <c r="LH61" s="235"/>
      <c r="LI61" s="235"/>
      <c r="LJ61" s="235"/>
      <c r="LK61" s="235"/>
      <c r="LL61" s="235"/>
      <c r="LM61" s="235"/>
      <c r="LN61" s="235"/>
      <c r="LO61" s="235"/>
      <c r="LP61" s="235"/>
      <c r="LQ61" s="235"/>
      <c r="LR61" s="235"/>
      <c r="LS61" s="235"/>
      <c r="LT61" s="235"/>
      <c r="LU61" s="235"/>
      <c r="LV61" s="235"/>
      <c r="LW61" s="235"/>
      <c r="LX61" s="235"/>
      <c r="LY61" s="235"/>
      <c r="LZ61" s="235"/>
      <c r="MA61" s="235"/>
      <c r="MB61" s="235"/>
      <c r="MC61" s="235"/>
      <c r="MD61" s="235"/>
      <c r="ME61" s="235"/>
      <c r="MF61" s="235"/>
      <c r="MG61" s="235"/>
      <c r="MH61" s="235"/>
      <c r="MI61" s="235"/>
      <c r="MJ61" s="235"/>
      <c r="MK61" s="235"/>
      <c r="ML61" s="235"/>
      <c r="MM61" s="235"/>
      <c r="MN61" s="235"/>
      <c r="MO61" s="235"/>
      <c r="MP61" s="235"/>
      <c r="MQ61" s="235"/>
      <c r="MR61" s="235"/>
      <c r="MS61" s="235"/>
      <c r="MT61" s="235"/>
      <c r="MU61" s="235"/>
      <c r="MV61" s="235"/>
      <c r="MW61" s="235"/>
      <c r="MX61" s="235"/>
      <c r="MY61" s="235"/>
      <c r="MZ61" s="235"/>
      <c r="NA61" s="235"/>
      <c r="NB61" s="235"/>
      <c r="NC61" s="235"/>
      <c r="ND61" s="235"/>
      <c r="NE61" s="235"/>
      <c r="NF61" s="235"/>
      <c r="NG61" s="235"/>
      <c r="NH61" s="235"/>
      <c r="NI61" s="235"/>
      <c r="NJ61" s="235"/>
      <c r="NK61" s="235"/>
      <c r="NL61" s="235"/>
      <c r="NM61" s="235"/>
      <c r="NN61" s="235"/>
      <c r="NO61" s="235"/>
      <c r="NP61" s="235"/>
      <c r="NQ61" s="235"/>
      <c r="NR61" s="235"/>
      <c r="NS61" s="235"/>
      <c r="NT61" s="235"/>
    </row>
    <row r="62" spans="1:384" ht="13.5" thickBot="1" x14ac:dyDescent="0.25">
      <c r="A62" s="86" t="s">
        <v>324</v>
      </c>
      <c r="B62" s="39">
        <v>60.036669000000003</v>
      </c>
      <c r="C62" s="39">
        <v>82.160854334358561</v>
      </c>
      <c r="D62" s="39">
        <v>32.033759999999994</v>
      </c>
      <c r="E62" s="39">
        <v>41.458962</v>
      </c>
      <c r="F62" s="136">
        <v>63.00001006417537</v>
      </c>
      <c r="G62" s="68">
        <v>28.563790000000001</v>
      </c>
      <c r="H62" s="68">
        <v>20.544365971357355</v>
      </c>
      <c r="I62" s="68">
        <v>18.929039999999997</v>
      </c>
      <c r="J62" s="68">
        <v>24.306661999999999</v>
      </c>
      <c r="K62" s="142">
        <v>25.753794455554203</v>
      </c>
      <c r="L62" s="87" t="s">
        <v>98</v>
      </c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5"/>
      <c r="DI62" s="235"/>
      <c r="DJ62" s="235"/>
      <c r="DK62" s="235"/>
      <c r="DL62" s="235"/>
      <c r="DM62" s="235"/>
      <c r="DN62" s="235"/>
      <c r="DO62" s="235"/>
      <c r="DP62" s="235"/>
      <c r="DQ62" s="235"/>
      <c r="DR62" s="235"/>
      <c r="DS62" s="235"/>
      <c r="DT62" s="235"/>
      <c r="DU62" s="235"/>
      <c r="DV62" s="235"/>
      <c r="DW62" s="235"/>
      <c r="DX62" s="235"/>
      <c r="DY62" s="235"/>
      <c r="DZ62" s="235"/>
      <c r="EA62" s="235"/>
      <c r="EB62" s="235"/>
      <c r="EC62" s="235"/>
      <c r="ED62" s="235"/>
      <c r="EE62" s="235"/>
      <c r="EF62" s="235"/>
      <c r="EG62" s="235"/>
      <c r="EH62" s="235"/>
      <c r="EI62" s="235"/>
      <c r="EJ62" s="235"/>
      <c r="EK62" s="235"/>
      <c r="EL62" s="235"/>
      <c r="EM62" s="235"/>
      <c r="EN62" s="235"/>
      <c r="EO62" s="235"/>
      <c r="EP62" s="235"/>
      <c r="EQ62" s="235"/>
      <c r="ER62" s="235"/>
      <c r="ES62" s="235"/>
      <c r="ET62" s="235"/>
      <c r="EU62" s="235"/>
      <c r="EV62" s="235"/>
      <c r="EW62" s="235"/>
      <c r="EX62" s="235"/>
      <c r="EY62" s="235"/>
      <c r="EZ62" s="235"/>
      <c r="FA62" s="235"/>
      <c r="FB62" s="235"/>
      <c r="FC62" s="235"/>
      <c r="FD62" s="235"/>
      <c r="FE62" s="235"/>
      <c r="FF62" s="235"/>
      <c r="FG62" s="235"/>
      <c r="FH62" s="235"/>
      <c r="FI62" s="235"/>
      <c r="FJ62" s="235"/>
      <c r="FK62" s="235"/>
      <c r="FL62" s="235"/>
      <c r="FM62" s="235"/>
      <c r="FN62" s="235"/>
      <c r="FO62" s="235"/>
      <c r="FP62" s="235"/>
      <c r="FQ62" s="235"/>
      <c r="FR62" s="235"/>
      <c r="FS62" s="235"/>
      <c r="FT62" s="235"/>
      <c r="FU62" s="235"/>
      <c r="FV62" s="235"/>
      <c r="FW62" s="235"/>
      <c r="FX62" s="235"/>
      <c r="FY62" s="235"/>
      <c r="FZ62" s="235"/>
      <c r="GA62" s="235"/>
      <c r="GB62" s="235"/>
      <c r="GC62" s="235"/>
      <c r="GD62" s="235"/>
      <c r="GE62" s="235"/>
      <c r="GF62" s="235"/>
      <c r="GG62" s="235"/>
      <c r="GH62" s="235"/>
      <c r="GI62" s="235"/>
      <c r="GJ62" s="235"/>
      <c r="GK62" s="235"/>
      <c r="GL62" s="235"/>
      <c r="GM62" s="235"/>
      <c r="GN62" s="235"/>
      <c r="GO62" s="235"/>
      <c r="GP62" s="235"/>
      <c r="GQ62" s="235"/>
      <c r="GR62" s="235"/>
      <c r="GS62" s="235"/>
      <c r="GT62" s="235"/>
      <c r="GU62" s="235"/>
      <c r="GV62" s="235"/>
      <c r="GW62" s="235"/>
      <c r="GX62" s="235"/>
      <c r="GY62" s="235"/>
      <c r="GZ62" s="235"/>
      <c r="HA62" s="235"/>
      <c r="HB62" s="235"/>
      <c r="HC62" s="235"/>
      <c r="HD62" s="235"/>
      <c r="HE62" s="235"/>
      <c r="HF62" s="235"/>
      <c r="HG62" s="235"/>
      <c r="HH62" s="235"/>
      <c r="HI62" s="235"/>
      <c r="HJ62" s="235"/>
      <c r="HK62" s="235"/>
      <c r="HL62" s="235"/>
      <c r="HM62" s="235"/>
      <c r="HN62" s="235"/>
      <c r="HO62" s="235"/>
      <c r="HP62" s="235"/>
      <c r="HQ62" s="235"/>
      <c r="HR62" s="235"/>
      <c r="HS62" s="235"/>
      <c r="HT62" s="235"/>
      <c r="HU62" s="235"/>
      <c r="HV62" s="235"/>
      <c r="HW62" s="235"/>
      <c r="HX62" s="235"/>
      <c r="HY62" s="235"/>
      <c r="HZ62" s="235"/>
      <c r="IA62" s="235"/>
      <c r="IB62" s="235"/>
      <c r="IC62" s="235"/>
      <c r="ID62" s="235"/>
      <c r="IE62" s="235"/>
      <c r="IF62" s="235"/>
      <c r="IG62" s="235"/>
      <c r="IH62" s="235"/>
      <c r="II62" s="235"/>
      <c r="IJ62" s="235"/>
      <c r="IK62" s="235"/>
      <c r="IL62" s="235"/>
      <c r="IM62" s="235"/>
      <c r="IN62" s="235"/>
      <c r="IO62" s="235"/>
      <c r="IP62" s="235"/>
      <c r="IQ62" s="235"/>
      <c r="IR62" s="235"/>
      <c r="IS62" s="235"/>
      <c r="IT62" s="235"/>
      <c r="IU62" s="235"/>
      <c r="IV62" s="235"/>
      <c r="IW62" s="235"/>
      <c r="IX62" s="235"/>
      <c r="IY62" s="235"/>
      <c r="IZ62" s="235"/>
      <c r="JA62" s="235"/>
      <c r="JB62" s="235"/>
      <c r="JC62" s="235"/>
      <c r="JD62" s="235"/>
      <c r="JE62" s="235"/>
      <c r="JF62" s="235"/>
      <c r="JG62" s="235"/>
      <c r="JH62" s="235"/>
      <c r="JI62" s="235"/>
      <c r="JJ62" s="235"/>
      <c r="JK62" s="235"/>
      <c r="JL62" s="235"/>
      <c r="JM62" s="235"/>
      <c r="JN62" s="235"/>
      <c r="JO62" s="235"/>
      <c r="JP62" s="235"/>
      <c r="JQ62" s="235"/>
      <c r="JR62" s="235"/>
      <c r="JS62" s="235"/>
      <c r="JT62" s="235"/>
      <c r="JU62" s="235"/>
      <c r="JV62" s="235"/>
      <c r="JW62" s="235"/>
      <c r="JX62" s="235"/>
      <c r="JY62" s="235"/>
      <c r="JZ62" s="235"/>
      <c r="KA62" s="235"/>
      <c r="KB62" s="235"/>
      <c r="KC62" s="235"/>
      <c r="KD62" s="235"/>
      <c r="KE62" s="235"/>
      <c r="KF62" s="235"/>
      <c r="KG62" s="235"/>
      <c r="KH62" s="235"/>
      <c r="KI62" s="235"/>
      <c r="KJ62" s="235"/>
      <c r="KK62" s="235"/>
      <c r="KL62" s="235"/>
      <c r="KM62" s="235"/>
      <c r="KN62" s="235"/>
      <c r="KO62" s="235"/>
      <c r="KP62" s="235"/>
      <c r="KQ62" s="235"/>
      <c r="KR62" s="235"/>
      <c r="KS62" s="235"/>
      <c r="KT62" s="235"/>
      <c r="KU62" s="235"/>
      <c r="KV62" s="235"/>
      <c r="KW62" s="235"/>
      <c r="KX62" s="235"/>
      <c r="KY62" s="235"/>
      <c r="KZ62" s="235"/>
      <c r="LA62" s="235"/>
      <c r="LB62" s="235"/>
      <c r="LC62" s="235"/>
      <c r="LD62" s="235"/>
      <c r="LE62" s="235"/>
      <c r="LF62" s="235"/>
      <c r="LG62" s="235"/>
      <c r="LH62" s="235"/>
      <c r="LI62" s="235"/>
      <c r="LJ62" s="235"/>
      <c r="LK62" s="235"/>
      <c r="LL62" s="235"/>
      <c r="LM62" s="235"/>
      <c r="LN62" s="235"/>
      <c r="LO62" s="235"/>
      <c r="LP62" s="235"/>
      <c r="LQ62" s="235"/>
      <c r="LR62" s="235"/>
      <c r="LS62" s="235"/>
      <c r="LT62" s="235"/>
      <c r="LU62" s="235"/>
      <c r="LV62" s="235"/>
      <c r="LW62" s="235"/>
      <c r="LX62" s="235"/>
      <c r="LY62" s="235"/>
      <c r="LZ62" s="235"/>
      <c r="MA62" s="235"/>
      <c r="MB62" s="235"/>
      <c r="MC62" s="235"/>
      <c r="MD62" s="235"/>
      <c r="ME62" s="235"/>
      <c r="MF62" s="235"/>
      <c r="MG62" s="235"/>
      <c r="MH62" s="235"/>
      <c r="MI62" s="235"/>
      <c r="MJ62" s="235"/>
      <c r="MK62" s="235"/>
      <c r="ML62" s="235"/>
      <c r="MM62" s="235"/>
      <c r="MN62" s="235"/>
      <c r="MO62" s="235"/>
      <c r="MP62" s="235"/>
      <c r="MQ62" s="235"/>
      <c r="MR62" s="235"/>
      <c r="MS62" s="235"/>
      <c r="MT62" s="235"/>
      <c r="MU62" s="235"/>
      <c r="MV62" s="235"/>
      <c r="MW62" s="235"/>
      <c r="MX62" s="235"/>
      <c r="MY62" s="235"/>
      <c r="MZ62" s="235"/>
      <c r="NA62" s="235"/>
      <c r="NB62" s="235"/>
      <c r="NC62" s="235"/>
      <c r="ND62" s="235"/>
      <c r="NE62" s="235"/>
      <c r="NF62" s="235"/>
      <c r="NG62" s="235"/>
      <c r="NH62" s="235"/>
      <c r="NI62" s="235"/>
      <c r="NJ62" s="235"/>
      <c r="NK62" s="235"/>
      <c r="NL62" s="235"/>
      <c r="NM62" s="235"/>
      <c r="NN62" s="235"/>
      <c r="NO62" s="235"/>
      <c r="NP62" s="235"/>
      <c r="NQ62" s="235"/>
      <c r="NR62" s="235"/>
      <c r="NS62" s="235"/>
      <c r="NT62" s="235"/>
    </row>
    <row r="63" spans="1:384" ht="13.5" thickBot="1" x14ac:dyDescent="0.25">
      <c r="A63" s="194" t="s">
        <v>99</v>
      </c>
      <c r="B63" s="15">
        <v>708.87545499999999</v>
      </c>
      <c r="C63" s="15">
        <v>799.05786740833094</v>
      </c>
      <c r="D63" s="15">
        <v>732.40823999999998</v>
      </c>
      <c r="E63" s="15">
        <v>763.45178799999996</v>
      </c>
      <c r="F63" s="130">
        <v>741.18546027264574</v>
      </c>
      <c r="G63" s="15">
        <v>52.7986</v>
      </c>
      <c r="H63" s="15">
        <v>69.137206739715467</v>
      </c>
      <c r="I63" s="15">
        <v>27.374303999999999</v>
      </c>
      <c r="J63" s="15">
        <v>24.679152999999999</v>
      </c>
      <c r="K63" s="130">
        <v>26.223354899423565</v>
      </c>
      <c r="L63" s="208" t="s">
        <v>100</v>
      </c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235"/>
      <c r="DL63" s="235"/>
      <c r="DM63" s="235"/>
      <c r="DN63" s="235"/>
      <c r="DO63" s="235"/>
      <c r="DP63" s="235"/>
      <c r="DQ63" s="235"/>
      <c r="DR63" s="235"/>
      <c r="DS63" s="235"/>
      <c r="DT63" s="235"/>
      <c r="DU63" s="235"/>
      <c r="DV63" s="235"/>
      <c r="DW63" s="235"/>
      <c r="DX63" s="235"/>
      <c r="DY63" s="235"/>
      <c r="DZ63" s="235"/>
      <c r="EA63" s="235"/>
      <c r="EB63" s="235"/>
      <c r="EC63" s="235"/>
      <c r="ED63" s="235"/>
      <c r="EE63" s="235"/>
      <c r="EF63" s="235"/>
      <c r="EG63" s="235"/>
      <c r="EH63" s="235"/>
      <c r="EI63" s="235"/>
      <c r="EJ63" s="235"/>
      <c r="EK63" s="235"/>
      <c r="EL63" s="235"/>
      <c r="EM63" s="235"/>
      <c r="EN63" s="235"/>
      <c r="EO63" s="235"/>
      <c r="EP63" s="235"/>
      <c r="EQ63" s="235"/>
      <c r="ER63" s="235"/>
      <c r="ES63" s="235"/>
      <c r="ET63" s="235"/>
      <c r="EU63" s="235"/>
      <c r="EV63" s="235"/>
      <c r="EW63" s="235"/>
      <c r="EX63" s="235"/>
      <c r="EY63" s="235"/>
      <c r="EZ63" s="235"/>
      <c r="FA63" s="235"/>
      <c r="FB63" s="235"/>
      <c r="FC63" s="235"/>
      <c r="FD63" s="235"/>
      <c r="FE63" s="235"/>
      <c r="FF63" s="235"/>
      <c r="FG63" s="235"/>
      <c r="FH63" s="235"/>
      <c r="FI63" s="235"/>
      <c r="FJ63" s="235"/>
      <c r="FK63" s="235"/>
      <c r="FL63" s="235"/>
      <c r="FM63" s="235"/>
      <c r="FN63" s="235"/>
      <c r="FO63" s="235"/>
      <c r="FP63" s="235"/>
      <c r="FQ63" s="235"/>
      <c r="FR63" s="235"/>
      <c r="FS63" s="235"/>
      <c r="FT63" s="235"/>
      <c r="FU63" s="235"/>
      <c r="FV63" s="235"/>
      <c r="FW63" s="235"/>
      <c r="FX63" s="235"/>
      <c r="FY63" s="235"/>
      <c r="FZ63" s="235"/>
      <c r="GA63" s="235"/>
      <c r="GB63" s="235"/>
      <c r="GC63" s="235"/>
      <c r="GD63" s="235"/>
      <c r="GE63" s="235"/>
      <c r="GF63" s="235"/>
      <c r="GG63" s="235"/>
      <c r="GH63" s="235"/>
      <c r="GI63" s="235"/>
      <c r="GJ63" s="235"/>
      <c r="GK63" s="235"/>
      <c r="GL63" s="235"/>
      <c r="GM63" s="235"/>
      <c r="GN63" s="235"/>
      <c r="GO63" s="235"/>
      <c r="GP63" s="235"/>
      <c r="GQ63" s="235"/>
      <c r="GR63" s="235"/>
      <c r="GS63" s="235"/>
      <c r="GT63" s="235"/>
      <c r="GU63" s="235"/>
      <c r="GV63" s="235"/>
      <c r="GW63" s="235"/>
      <c r="GX63" s="235"/>
      <c r="GY63" s="235"/>
      <c r="GZ63" s="235"/>
      <c r="HA63" s="235"/>
      <c r="HB63" s="235"/>
      <c r="HC63" s="235"/>
      <c r="HD63" s="235"/>
      <c r="HE63" s="235"/>
      <c r="HF63" s="235"/>
      <c r="HG63" s="235"/>
      <c r="HH63" s="235"/>
      <c r="HI63" s="235"/>
      <c r="HJ63" s="235"/>
      <c r="HK63" s="235"/>
      <c r="HL63" s="235"/>
      <c r="HM63" s="235"/>
      <c r="HN63" s="235"/>
      <c r="HO63" s="235"/>
      <c r="HP63" s="235"/>
      <c r="HQ63" s="235"/>
      <c r="HR63" s="235"/>
      <c r="HS63" s="235"/>
      <c r="HT63" s="235"/>
      <c r="HU63" s="235"/>
      <c r="HV63" s="235"/>
      <c r="HW63" s="235"/>
      <c r="HX63" s="235"/>
      <c r="HY63" s="235"/>
      <c r="HZ63" s="235"/>
      <c r="IA63" s="235"/>
      <c r="IB63" s="235"/>
      <c r="IC63" s="235"/>
      <c r="ID63" s="235"/>
      <c r="IE63" s="235"/>
      <c r="IF63" s="235"/>
      <c r="IG63" s="235"/>
      <c r="IH63" s="235"/>
      <c r="II63" s="235"/>
      <c r="IJ63" s="235"/>
      <c r="IK63" s="235"/>
      <c r="IL63" s="235"/>
      <c r="IM63" s="235"/>
      <c r="IN63" s="235"/>
      <c r="IO63" s="235"/>
      <c r="IP63" s="235"/>
      <c r="IQ63" s="235"/>
      <c r="IR63" s="235"/>
      <c r="IS63" s="235"/>
      <c r="IT63" s="235"/>
      <c r="IU63" s="235"/>
      <c r="IV63" s="235"/>
      <c r="IW63" s="235"/>
      <c r="IX63" s="235"/>
      <c r="IY63" s="235"/>
      <c r="IZ63" s="235"/>
      <c r="JA63" s="235"/>
      <c r="JB63" s="235"/>
      <c r="JC63" s="235"/>
      <c r="JD63" s="235"/>
      <c r="JE63" s="235"/>
      <c r="JF63" s="235"/>
      <c r="JG63" s="235"/>
      <c r="JH63" s="235"/>
      <c r="JI63" s="235"/>
      <c r="JJ63" s="235"/>
      <c r="JK63" s="235"/>
      <c r="JL63" s="235"/>
      <c r="JM63" s="235"/>
      <c r="JN63" s="235"/>
      <c r="JO63" s="235"/>
      <c r="JP63" s="235"/>
      <c r="JQ63" s="235"/>
      <c r="JR63" s="235"/>
      <c r="JS63" s="235"/>
      <c r="JT63" s="235"/>
      <c r="JU63" s="235"/>
      <c r="JV63" s="235"/>
      <c r="JW63" s="235"/>
      <c r="JX63" s="235"/>
      <c r="JY63" s="235"/>
      <c r="JZ63" s="235"/>
      <c r="KA63" s="235"/>
      <c r="KB63" s="235"/>
      <c r="KC63" s="235"/>
      <c r="KD63" s="235"/>
      <c r="KE63" s="235"/>
      <c r="KF63" s="235"/>
      <c r="KG63" s="235"/>
      <c r="KH63" s="235"/>
      <c r="KI63" s="235"/>
      <c r="KJ63" s="235"/>
      <c r="KK63" s="235"/>
      <c r="KL63" s="235"/>
      <c r="KM63" s="235"/>
      <c r="KN63" s="235"/>
      <c r="KO63" s="235"/>
      <c r="KP63" s="235"/>
      <c r="KQ63" s="235"/>
      <c r="KR63" s="235"/>
      <c r="KS63" s="235"/>
      <c r="KT63" s="235"/>
      <c r="KU63" s="235"/>
      <c r="KV63" s="235"/>
      <c r="KW63" s="235"/>
      <c r="KX63" s="235"/>
      <c r="KY63" s="235"/>
      <c r="KZ63" s="235"/>
      <c r="LA63" s="235"/>
      <c r="LB63" s="235"/>
      <c r="LC63" s="235"/>
      <c r="LD63" s="235"/>
      <c r="LE63" s="235"/>
      <c r="LF63" s="235"/>
      <c r="LG63" s="235"/>
      <c r="LH63" s="235"/>
      <c r="LI63" s="235"/>
      <c r="LJ63" s="235"/>
      <c r="LK63" s="235"/>
      <c r="LL63" s="235"/>
      <c r="LM63" s="235"/>
      <c r="LN63" s="235"/>
      <c r="LO63" s="235"/>
      <c r="LP63" s="235"/>
      <c r="LQ63" s="235"/>
      <c r="LR63" s="235"/>
      <c r="LS63" s="235"/>
      <c r="LT63" s="235"/>
      <c r="LU63" s="235"/>
      <c r="LV63" s="235"/>
      <c r="LW63" s="235"/>
      <c r="LX63" s="235"/>
      <c r="LY63" s="235"/>
      <c r="LZ63" s="235"/>
      <c r="MA63" s="235"/>
      <c r="MB63" s="235"/>
      <c r="MC63" s="235"/>
      <c r="MD63" s="235"/>
      <c r="ME63" s="235"/>
      <c r="MF63" s="235"/>
      <c r="MG63" s="235"/>
      <c r="MH63" s="235"/>
      <c r="MI63" s="235"/>
      <c r="MJ63" s="235"/>
      <c r="MK63" s="235"/>
      <c r="ML63" s="235"/>
      <c r="MM63" s="235"/>
      <c r="MN63" s="235"/>
      <c r="MO63" s="235"/>
      <c r="MP63" s="235"/>
      <c r="MQ63" s="235"/>
      <c r="MR63" s="235"/>
      <c r="MS63" s="235"/>
      <c r="MT63" s="235"/>
      <c r="MU63" s="235"/>
      <c r="MV63" s="235"/>
      <c r="MW63" s="235"/>
      <c r="MX63" s="235"/>
      <c r="MY63" s="235"/>
      <c r="MZ63" s="235"/>
      <c r="NA63" s="235"/>
      <c r="NB63" s="235"/>
      <c r="NC63" s="235"/>
      <c r="ND63" s="235"/>
      <c r="NE63" s="235"/>
      <c r="NF63" s="235"/>
      <c r="NG63" s="235"/>
      <c r="NH63" s="235"/>
      <c r="NI63" s="235"/>
      <c r="NJ63" s="235"/>
      <c r="NK63" s="235"/>
      <c r="NL63" s="235"/>
      <c r="NM63" s="235"/>
      <c r="NN63" s="235"/>
      <c r="NO63" s="235"/>
      <c r="NP63" s="235"/>
      <c r="NQ63" s="235"/>
      <c r="NR63" s="235"/>
      <c r="NS63" s="235"/>
      <c r="NT63" s="235"/>
    </row>
    <row r="64" spans="1:384" ht="20.25" customHeight="1" thickBot="1" x14ac:dyDescent="0.25">
      <c r="A64" s="209" t="s">
        <v>7</v>
      </c>
      <c r="B64" s="30">
        <v>708.66410099999996</v>
      </c>
      <c r="C64" s="30">
        <v>799.05783379117088</v>
      </c>
      <c r="D64" s="30">
        <v>732.1170239999999</v>
      </c>
      <c r="E64" s="30">
        <v>763.41404399999999</v>
      </c>
      <c r="F64" s="64">
        <v>741.11718503705265</v>
      </c>
      <c r="G64" s="30">
        <v>52.573804000000003</v>
      </c>
      <c r="H64" s="30">
        <v>68.72730934097801</v>
      </c>
      <c r="I64" s="30">
        <v>26.791871999999998</v>
      </c>
      <c r="J64" s="30">
        <v>24.262490999999997</v>
      </c>
      <c r="K64" s="64">
        <v>25.970680442823689</v>
      </c>
      <c r="L64" s="210" t="s">
        <v>101</v>
      </c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5"/>
      <c r="DR64" s="235"/>
      <c r="DS64" s="235"/>
      <c r="DT64" s="235"/>
      <c r="DU64" s="235"/>
      <c r="DV64" s="235"/>
      <c r="DW64" s="235"/>
      <c r="DX64" s="235"/>
      <c r="DY64" s="235"/>
      <c r="DZ64" s="235"/>
      <c r="EA64" s="235"/>
      <c r="EB64" s="235"/>
      <c r="EC64" s="235"/>
      <c r="ED64" s="235"/>
      <c r="EE64" s="235"/>
      <c r="EF64" s="235"/>
      <c r="EG64" s="235"/>
      <c r="EH64" s="235"/>
      <c r="EI64" s="235"/>
      <c r="EJ64" s="235"/>
      <c r="EK64" s="235"/>
      <c r="EL64" s="235"/>
      <c r="EM64" s="235"/>
      <c r="EN64" s="235"/>
      <c r="EO64" s="235"/>
      <c r="EP64" s="235"/>
      <c r="EQ64" s="235"/>
      <c r="ER64" s="235"/>
      <c r="ES64" s="235"/>
      <c r="ET64" s="235"/>
      <c r="EU64" s="235"/>
      <c r="EV64" s="235"/>
      <c r="EW64" s="235"/>
      <c r="EX64" s="235"/>
      <c r="EY64" s="235"/>
      <c r="EZ64" s="235"/>
      <c r="FA64" s="235"/>
      <c r="FB64" s="235"/>
      <c r="FC64" s="235"/>
      <c r="FD64" s="235"/>
      <c r="FE64" s="235"/>
      <c r="FF64" s="235"/>
      <c r="FG64" s="235"/>
      <c r="FH64" s="235"/>
      <c r="FI64" s="235"/>
      <c r="FJ64" s="235"/>
      <c r="FK64" s="235"/>
      <c r="FL64" s="235"/>
      <c r="FM64" s="235"/>
      <c r="FN64" s="235"/>
      <c r="FO64" s="235"/>
      <c r="FP64" s="235"/>
      <c r="FQ64" s="235"/>
      <c r="FR64" s="235"/>
      <c r="FS64" s="235"/>
      <c r="FT64" s="235"/>
      <c r="FU64" s="235"/>
      <c r="FV64" s="235"/>
      <c r="FW64" s="235"/>
      <c r="FX64" s="235"/>
      <c r="FY64" s="235"/>
      <c r="FZ64" s="235"/>
      <c r="GA64" s="235"/>
      <c r="GB64" s="235"/>
      <c r="GC64" s="235"/>
      <c r="GD64" s="235"/>
      <c r="GE64" s="235"/>
      <c r="GF64" s="235"/>
      <c r="GG64" s="235"/>
      <c r="GH64" s="235"/>
      <c r="GI64" s="235"/>
      <c r="GJ64" s="235"/>
      <c r="GK64" s="235"/>
      <c r="GL64" s="235"/>
      <c r="GM64" s="235"/>
      <c r="GN64" s="235"/>
      <c r="GO64" s="235"/>
      <c r="GP64" s="235"/>
      <c r="GQ64" s="235"/>
      <c r="GR64" s="235"/>
      <c r="GS64" s="235"/>
      <c r="GT64" s="235"/>
      <c r="GU64" s="235"/>
      <c r="GV64" s="235"/>
      <c r="GW64" s="235"/>
      <c r="GX64" s="235"/>
      <c r="GY64" s="235"/>
      <c r="GZ64" s="235"/>
      <c r="HA64" s="235"/>
      <c r="HB64" s="235"/>
      <c r="HC64" s="235"/>
      <c r="HD64" s="235"/>
      <c r="HE64" s="235"/>
      <c r="HF64" s="235"/>
      <c r="HG64" s="235"/>
      <c r="HH64" s="235"/>
      <c r="HI64" s="235"/>
      <c r="HJ64" s="235"/>
      <c r="HK64" s="235"/>
      <c r="HL64" s="235"/>
      <c r="HM64" s="235"/>
      <c r="HN64" s="235"/>
      <c r="HO64" s="235"/>
      <c r="HP64" s="235"/>
      <c r="HQ64" s="235"/>
      <c r="HR64" s="235"/>
      <c r="HS64" s="235"/>
      <c r="HT64" s="235"/>
      <c r="HU64" s="235"/>
      <c r="HV64" s="235"/>
      <c r="HW64" s="235"/>
      <c r="HX64" s="235"/>
      <c r="HY64" s="235"/>
      <c r="HZ64" s="235"/>
      <c r="IA64" s="235"/>
      <c r="IB64" s="235"/>
      <c r="IC64" s="235"/>
      <c r="ID64" s="235"/>
      <c r="IE64" s="235"/>
      <c r="IF64" s="235"/>
      <c r="IG64" s="235"/>
      <c r="IH64" s="235"/>
      <c r="II64" s="235"/>
      <c r="IJ64" s="235"/>
      <c r="IK64" s="235"/>
      <c r="IL64" s="235"/>
      <c r="IM64" s="235"/>
      <c r="IN64" s="235"/>
      <c r="IO64" s="235"/>
      <c r="IP64" s="235"/>
      <c r="IQ64" s="235"/>
      <c r="IR64" s="235"/>
      <c r="IS64" s="235"/>
      <c r="IT64" s="235"/>
      <c r="IU64" s="235"/>
      <c r="IV64" s="235"/>
      <c r="IW64" s="235"/>
      <c r="IX64" s="235"/>
      <c r="IY64" s="235"/>
      <c r="IZ64" s="235"/>
      <c r="JA64" s="235"/>
      <c r="JB64" s="235"/>
      <c r="JC64" s="235"/>
      <c r="JD64" s="235"/>
      <c r="JE64" s="235"/>
      <c r="JF64" s="235"/>
      <c r="JG64" s="235"/>
      <c r="JH64" s="235"/>
      <c r="JI64" s="235"/>
      <c r="JJ64" s="235"/>
      <c r="JK64" s="235"/>
      <c r="JL64" s="235"/>
      <c r="JM64" s="235"/>
      <c r="JN64" s="235"/>
      <c r="JO64" s="235"/>
      <c r="JP64" s="235"/>
      <c r="JQ64" s="235"/>
      <c r="JR64" s="235"/>
      <c r="JS64" s="235"/>
      <c r="JT64" s="235"/>
      <c r="JU64" s="235"/>
      <c r="JV64" s="235"/>
      <c r="JW64" s="235"/>
      <c r="JX64" s="235"/>
      <c r="JY64" s="235"/>
      <c r="JZ64" s="235"/>
      <c r="KA64" s="235"/>
      <c r="KB64" s="235"/>
      <c r="KC64" s="235"/>
      <c r="KD64" s="235"/>
      <c r="KE64" s="235"/>
      <c r="KF64" s="235"/>
      <c r="KG64" s="235"/>
      <c r="KH64" s="235"/>
      <c r="KI64" s="235"/>
      <c r="KJ64" s="235"/>
      <c r="KK64" s="235"/>
      <c r="KL64" s="235"/>
      <c r="KM64" s="235"/>
      <c r="KN64" s="235"/>
      <c r="KO64" s="235"/>
      <c r="KP64" s="235"/>
      <c r="KQ64" s="235"/>
      <c r="KR64" s="235"/>
      <c r="KS64" s="235"/>
      <c r="KT64" s="235"/>
      <c r="KU64" s="235"/>
      <c r="KV64" s="235"/>
      <c r="KW64" s="235"/>
      <c r="KX64" s="235"/>
      <c r="KY64" s="235"/>
      <c r="KZ64" s="235"/>
      <c r="LA64" s="235"/>
      <c r="LB64" s="235"/>
      <c r="LC64" s="235"/>
      <c r="LD64" s="235"/>
      <c r="LE64" s="235"/>
      <c r="LF64" s="235"/>
      <c r="LG64" s="235"/>
      <c r="LH64" s="235"/>
      <c r="LI64" s="235"/>
      <c r="LJ64" s="235"/>
      <c r="LK64" s="235"/>
      <c r="LL64" s="235"/>
      <c r="LM64" s="235"/>
      <c r="LN64" s="235"/>
      <c r="LO64" s="235"/>
      <c r="LP64" s="235"/>
      <c r="LQ64" s="235"/>
      <c r="LR64" s="235"/>
      <c r="LS64" s="235"/>
      <c r="LT64" s="235"/>
      <c r="LU64" s="235"/>
      <c r="LV64" s="235"/>
      <c r="LW64" s="235"/>
      <c r="LX64" s="235"/>
      <c r="LY64" s="235"/>
      <c r="LZ64" s="235"/>
      <c r="MA64" s="235"/>
      <c r="MB64" s="235"/>
      <c r="MC64" s="235"/>
      <c r="MD64" s="235"/>
      <c r="ME64" s="235"/>
      <c r="MF64" s="235"/>
      <c r="MG64" s="235"/>
      <c r="MH64" s="235"/>
      <c r="MI64" s="235"/>
      <c r="MJ64" s="235"/>
      <c r="MK64" s="235"/>
      <c r="ML64" s="235"/>
      <c r="MM64" s="235"/>
      <c r="MN64" s="235"/>
      <c r="MO64" s="235"/>
      <c r="MP64" s="235"/>
      <c r="MQ64" s="235"/>
      <c r="MR64" s="235"/>
      <c r="MS64" s="235"/>
      <c r="MT64" s="235"/>
      <c r="MU64" s="235"/>
      <c r="MV64" s="235"/>
      <c r="MW64" s="235"/>
      <c r="MX64" s="235"/>
      <c r="MY64" s="235"/>
      <c r="MZ64" s="235"/>
      <c r="NA64" s="235"/>
      <c r="NB64" s="235"/>
      <c r="NC64" s="235"/>
      <c r="ND64" s="235"/>
      <c r="NE64" s="235"/>
      <c r="NF64" s="235"/>
      <c r="NG64" s="235"/>
      <c r="NH64" s="235"/>
      <c r="NI64" s="235"/>
      <c r="NJ64" s="235"/>
      <c r="NK64" s="235"/>
      <c r="NL64" s="235"/>
      <c r="NM64" s="235"/>
      <c r="NN64" s="235"/>
      <c r="NO64" s="235"/>
      <c r="NP64" s="235"/>
      <c r="NQ64" s="235"/>
      <c r="NR64" s="235"/>
      <c r="NS64" s="235"/>
      <c r="NT64" s="235"/>
    </row>
    <row r="65" spans="1:384" x14ac:dyDescent="0.2">
      <c r="A65" s="41" t="s">
        <v>102</v>
      </c>
      <c r="B65" s="39">
        <v>498.36036200000001</v>
      </c>
      <c r="C65" s="39">
        <v>475.29535812720349</v>
      </c>
      <c r="D65" s="39">
        <v>419.78786399999996</v>
      </c>
      <c r="E65" s="39">
        <v>405.05903599999999</v>
      </c>
      <c r="F65" s="136">
        <v>377.05045667829802</v>
      </c>
      <c r="G65" s="39">
        <v>48.272038000000002</v>
      </c>
      <c r="H65" s="39">
        <v>62.430174424722956</v>
      </c>
      <c r="I65" s="39">
        <v>23.442887999999996</v>
      </c>
      <c r="J65" s="39">
        <v>21.601220999999999</v>
      </c>
      <c r="K65" s="136">
        <v>24.226826125031014</v>
      </c>
      <c r="L65" s="42" t="s">
        <v>325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5"/>
      <c r="FF65" s="235"/>
      <c r="FG65" s="235"/>
      <c r="FH65" s="235"/>
      <c r="FI65" s="235"/>
      <c r="FJ65" s="235"/>
      <c r="FK65" s="235"/>
      <c r="FL65" s="235"/>
      <c r="FM65" s="235"/>
      <c r="FN65" s="235"/>
      <c r="FO65" s="235"/>
      <c r="FP65" s="235"/>
      <c r="FQ65" s="235"/>
      <c r="FR65" s="235"/>
      <c r="FS65" s="235"/>
      <c r="FT65" s="235"/>
      <c r="FU65" s="235"/>
      <c r="FV65" s="235"/>
      <c r="FW65" s="235"/>
      <c r="FX65" s="235"/>
      <c r="FY65" s="235"/>
      <c r="FZ65" s="235"/>
      <c r="GA65" s="235"/>
      <c r="GB65" s="235"/>
      <c r="GC65" s="235"/>
      <c r="GD65" s="235"/>
      <c r="GE65" s="235"/>
      <c r="GF65" s="235"/>
      <c r="GG65" s="235"/>
      <c r="GH65" s="235"/>
      <c r="GI65" s="235"/>
      <c r="GJ65" s="235"/>
      <c r="GK65" s="235"/>
      <c r="GL65" s="235"/>
      <c r="GM65" s="235"/>
      <c r="GN65" s="235"/>
      <c r="GO65" s="235"/>
      <c r="GP65" s="235"/>
      <c r="GQ65" s="235"/>
      <c r="GR65" s="235"/>
      <c r="GS65" s="235"/>
      <c r="GT65" s="235"/>
      <c r="GU65" s="235"/>
      <c r="GV65" s="235"/>
      <c r="GW65" s="235"/>
      <c r="GX65" s="235"/>
      <c r="GY65" s="235"/>
      <c r="GZ65" s="235"/>
      <c r="HA65" s="235"/>
      <c r="HB65" s="235"/>
      <c r="HC65" s="235"/>
      <c r="HD65" s="235"/>
      <c r="HE65" s="235"/>
      <c r="HF65" s="235"/>
      <c r="HG65" s="235"/>
      <c r="HH65" s="235"/>
      <c r="HI65" s="235"/>
      <c r="HJ65" s="235"/>
      <c r="HK65" s="235"/>
      <c r="HL65" s="235"/>
      <c r="HM65" s="235"/>
      <c r="HN65" s="235"/>
      <c r="HO65" s="235"/>
      <c r="HP65" s="235"/>
      <c r="HQ65" s="235"/>
      <c r="HR65" s="235"/>
      <c r="HS65" s="235"/>
      <c r="HT65" s="235"/>
      <c r="HU65" s="235"/>
      <c r="HV65" s="235"/>
      <c r="HW65" s="235"/>
      <c r="HX65" s="235"/>
      <c r="HY65" s="235"/>
      <c r="HZ65" s="235"/>
      <c r="IA65" s="235"/>
      <c r="IB65" s="235"/>
      <c r="IC65" s="235"/>
      <c r="ID65" s="235"/>
      <c r="IE65" s="235"/>
      <c r="IF65" s="235"/>
      <c r="IG65" s="235"/>
      <c r="IH65" s="235"/>
      <c r="II65" s="235"/>
      <c r="IJ65" s="235"/>
      <c r="IK65" s="235"/>
      <c r="IL65" s="235"/>
      <c r="IM65" s="235"/>
      <c r="IN65" s="235"/>
      <c r="IO65" s="235"/>
      <c r="IP65" s="235"/>
      <c r="IQ65" s="235"/>
      <c r="IR65" s="235"/>
      <c r="IS65" s="235"/>
      <c r="IT65" s="235"/>
      <c r="IU65" s="235"/>
      <c r="IV65" s="235"/>
      <c r="IW65" s="235"/>
      <c r="IX65" s="235"/>
      <c r="IY65" s="235"/>
      <c r="IZ65" s="235"/>
      <c r="JA65" s="235"/>
      <c r="JB65" s="235"/>
      <c r="JC65" s="235"/>
      <c r="JD65" s="235"/>
      <c r="JE65" s="235"/>
      <c r="JF65" s="235"/>
      <c r="JG65" s="235"/>
      <c r="JH65" s="235"/>
      <c r="JI65" s="235"/>
      <c r="JJ65" s="235"/>
      <c r="JK65" s="235"/>
      <c r="JL65" s="235"/>
      <c r="JM65" s="235"/>
      <c r="JN65" s="235"/>
      <c r="JO65" s="235"/>
      <c r="JP65" s="235"/>
      <c r="JQ65" s="235"/>
      <c r="JR65" s="235"/>
      <c r="JS65" s="235"/>
      <c r="JT65" s="235"/>
      <c r="JU65" s="235"/>
      <c r="JV65" s="235"/>
      <c r="JW65" s="235"/>
      <c r="JX65" s="235"/>
      <c r="JY65" s="235"/>
      <c r="JZ65" s="235"/>
      <c r="KA65" s="235"/>
      <c r="KB65" s="235"/>
      <c r="KC65" s="235"/>
      <c r="KD65" s="235"/>
      <c r="KE65" s="235"/>
      <c r="KF65" s="235"/>
      <c r="KG65" s="235"/>
      <c r="KH65" s="235"/>
      <c r="KI65" s="235"/>
      <c r="KJ65" s="235"/>
      <c r="KK65" s="235"/>
      <c r="KL65" s="235"/>
      <c r="KM65" s="235"/>
      <c r="KN65" s="235"/>
      <c r="KO65" s="235"/>
      <c r="KP65" s="235"/>
      <c r="KQ65" s="235"/>
      <c r="KR65" s="235"/>
      <c r="KS65" s="235"/>
      <c r="KT65" s="235"/>
      <c r="KU65" s="235"/>
      <c r="KV65" s="235"/>
      <c r="KW65" s="235"/>
      <c r="KX65" s="235"/>
      <c r="KY65" s="235"/>
      <c r="KZ65" s="235"/>
      <c r="LA65" s="235"/>
      <c r="LB65" s="235"/>
      <c r="LC65" s="235"/>
      <c r="LD65" s="235"/>
      <c r="LE65" s="235"/>
      <c r="LF65" s="235"/>
      <c r="LG65" s="235"/>
      <c r="LH65" s="235"/>
      <c r="LI65" s="235"/>
      <c r="LJ65" s="235"/>
      <c r="LK65" s="235"/>
      <c r="LL65" s="235"/>
      <c r="LM65" s="235"/>
      <c r="LN65" s="235"/>
      <c r="LO65" s="235"/>
      <c r="LP65" s="235"/>
      <c r="LQ65" s="235"/>
      <c r="LR65" s="235"/>
      <c r="LS65" s="235"/>
      <c r="LT65" s="235"/>
      <c r="LU65" s="235"/>
      <c r="LV65" s="235"/>
      <c r="LW65" s="235"/>
      <c r="LX65" s="235"/>
      <c r="LY65" s="235"/>
      <c r="LZ65" s="235"/>
      <c r="MA65" s="235"/>
      <c r="MB65" s="235"/>
      <c r="MC65" s="235"/>
      <c r="MD65" s="235"/>
      <c r="ME65" s="235"/>
      <c r="MF65" s="235"/>
      <c r="MG65" s="235"/>
      <c r="MH65" s="235"/>
      <c r="MI65" s="235"/>
      <c r="MJ65" s="235"/>
      <c r="MK65" s="235"/>
      <c r="ML65" s="235"/>
      <c r="MM65" s="235"/>
      <c r="MN65" s="235"/>
      <c r="MO65" s="235"/>
      <c r="MP65" s="235"/>
      <c r="MQ65" s="235"/>
      <c r="MR65" s="235"/>
      <c r="MS65" s="235"/>
      <c r="MT65" s="235"/>
      <c r="MU65" s="235"/>
      <c r="MV65" s="235"/>
      <c r="MW65" s="235"/>
      <c r="MX65" s="235"/>
      <c r="MY65" s="235"/>
      <c r="MZ65" s="235"/>
      <c r="NA65" s="235"/>
      <c r="NB65" s="235"/>
      <c r="NC65" s="235"/>
      <c r="ND65" s="235"/>
      <c r="NE65" s="235"/>
      <c r="NF65" s="235"/>
      <c r="NG65" s="235"/>
      <c r="NH65" s="235"/>
      <c r="NI65" s="235"/>
      <c r="NJ65" s="235"/>
      <c r="NK65" s="235"/>
      <c r="NL65" s="235"/>
      <c r="NM65" s="235"/>
      <c r="NN65" s="235"/>
      <c r="NO65" s="235"/>
      <c r="NP65" s="235"/>
      <c r="NQ65" s="235"/>
      <c r="NR65" s="235"/>
      <c r="NS65" s="235"/>
      <c r="NT65" s="235"/>
    </row>
    <row r="66" spans="1:384" ht="13.5" thickBot="1" x14ac:dyDescent="0.25">
      <c r="A66" s="41" t="s">
        <v>104</v>
      </c>
      <c r="B66" s="39">
        <v>210.30373900000001</v>
      </c>
      <c r="C66" s="39">
        <v>323.76247566396734</v>
      </c>
      <c r="D66" s="39">
        <v>312.32915999999994</v>
      </c>
      <c r="E66" s="39">
        <v>358.355008</v>
      </c>
      <c r="F66" s="136">
        <v>364.06672835875457</v>
      </c>
      <c r="G66" s="39">
        <v>4.3017659999999998</v>
      </c>
      <c r="H66" s="39">
        <v>6.2971349162550556</v>
      </c>
      <c r="I66" s="39">
        <v>3.3489839999999997</v>
      </c>
      <c r="J66" s="39">
        <v>2.66127</v>
      </c>
      <c r="K66" s="136">
        <v>1.7438543177926737</v>
      </c>
      <c r="L66" s="42" t="s">
        <v>105</v>
      </c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  <c r="FF66" s="235"/>
      <c r="FG66" s="235"/>
      <c r="FH66" s="235"/>
      <c r="FI66" s="235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35"/>
      <c r="FU66" s="235"/>
      <c r="FV66" s="235"/>
      <c r="FW66" s="235"/>
      <c r="FX66" s="235"/>
      <c r="FY66" s="235"/>
      <c r="FZ66" s="235"/>
      <c r="GA66" s="235"/>
      <c r="GB66" s="235"/>
      <c r="GC66" s="235"/>
      <c r="GD66" s="235"/>
      <c r="GE66" s="235"/>
      <c r="GF66" s="235"/>
      <c r="GG66" s="235"/>
      <c r="GH66" s="235"/>
      <c r="GI66" s="235"/>
      <c r="GJ66" s="235"/>
      <c r="GK66" s="235"/>
      <c r="GL66" s="235"/>
      <c r="GM66" s="235"/>
      <c r="GN66" s="235"/>
      <c r="GO66" s="235"/>
      <c r="GP66" s="235"/>
      <c r="GQ66" s="235"/>
      <c r="GR66" s="235"/>
      <c r="GS66" s="235"/>
      <c r="GT66" s="235"/>
      <c r="GU66" s="235"/>
      <c r="GV66" s="235"/>
      <c r="GW66" s="235"/>
      <c r="GX66" s="235"/>
      <c r="GY66" s="235"/>
      <c r="GZ66" s="235"/>
      <c r="HA66" s="235"/>
      <c r="HB66" s="235"/>
      <c r="HC66" s="235"/>
      <c r="HD66" s="235"/>
      <c r="HE66" s="235"/>
      <c r="HF66" s="235"/>
      <c r="HG66" s="235"/>
      <c r="HH66" s="235"/>
      <c r="HI66" s="235"/>
      <c r="HJ66" s="235"/>
      <c r="HK66" s="235"/>
      <c r="HL66" s="235"/>
      <c r="HM66" s="235"/>
      <c r="HN66" s="235"/>
      <c r="HO66" s="235"/>
      <c r="HP66" s="235"/>
      <c r="HQ66" s="235"/>
      <c r="HR66" s="235"/>
      <c r="HS66" s="235"/>
      <c r="HT66" s="235"/>
      <c r="HU66" s="235"/>
      <c r="HV66" s="235"/>
      <c r="HW66" s="235"/>
      <c r="HX66" s="235"/>
      <c r="HY66" s="235"/>
      <c r="HZ66" s="235"/>
      <c r="IA66" s="235"/>
      <c r="IB66" s="235"/>
      <c r="IC66" s="235"/>
      <c r="ID66" s="235"/>
      <c r="IE66" s="235"/>
      <c r="IF66" s="235"/>
      <c r="IG66" s="235"/>
      <c r="IH66" s="235"/>
      <c r="II66" s="235"/>
      <c r="IJ66" s="235"/>
      <c r="IK66" s="235"/>
      <c r="IL66" s="235"/>
      <c r="IM66" s="235"/>
      <c r="IN66" s="235"/>
      <c r="IO66" s="235"/>
      <c r="IP66" s="235"/>
      <c r="IQ66" s="235"/>
      <c r="IR66" s="235"/>
      <c r="IS66" s="235"/>
      <c r="IT66" s="235"/>
      <c r="IU66" s="235"/>
      <c r="IV66" s="235"/>
      <c r="IW66" s="235"/>
      <c r="IX66" s="235"/>
      <c r="IY66" s="235"/>
      <c r="IZ66" s="235"/>
      <c r="JA66" s="235"/>
      <c r="JB66" s="235"/>
      <c r="JC66" s="235"/>
      <c r="JD66" s="235"/>
      <c r="JE66" s="235"/>
      <c r="JF66" s="235"/>
      <c r="JG66" s="235"/>
      <c r="JH66" s="235"/>
      <c r="JI66" s="235"/>
      <c r="JJ66" s="235"/>
      <c r="JK66" s="235"/>
      <c r="JL66" s="235"/>
      <c r="JM66" s="235"/>
      <c r="JN66" s="235"/>
      <c r="JO66" s="235"/>
      <c r="JP66" s="235"/>
      <c r="JQ66" s="235"/>
      <c r="JR66" s="235"/>
      <c r="JS66" s="235"/>
      <c r="JT66" s="235"/>
      <c r="JU66" s="235"/>
      <c r="JV66" s="235"/>
      <c r="JW66" s="235"/>
      <c r="JX66" s="235"/>
      <c r="JY66" s="235"/>
      <c r="JZ66" s="235"/>
      <c r="KA66" s="235"/>
      <c r="KB66" s="235"/>
      <c r="KC66" s="235"/>
      <c r="KD66" s="235"/>
      <c r="KE66" s="235"/>
      <c r="KF66" s="235"/>
      <c r="KG66" s="235"/>
      <c r="KH66" s="235"/>
      <c r="KI66" s="235"/>
      <c r="KJ66" s="235"/>
      <c r="KK66" s="235"/>
      <c r="KL66" s="235"/>
      <c r="KM66" s="235"/>
      <c r="KN66" s="235"/>
      <c r="KO66" s="235"/>
      <c r="KP66" s="235"/>
      <c r="KQ66" s="235"/>
      <c r="KR66" s="235"/>
      <c r="KS66" s="235"/>
      <c r="KT66" s="235"/>
      <c r="KU66" s="235"/>
      <c r="KV66" s="235"/>
      <c r="KW66" s="235"/>
      <c r="KX66" s="235"/>
      <c r="KY66" s="235"/>
      <c r="KZ66" s="235"/>
      <c r="LA66" s="235"/>
      <c r="LB66" s="235"/>
      <c r="LC66" s="235"/>
      <c r="LD66" s="235"/>
      <c r="LE66" s="235"/>
      <c r="LF66" s="235"/>
      <c r="LG66" s="235"/>
      <c r="LH66" s="235"/>
      <c r="LI66" s="235"/>
      <c r="LJ66" s="235"/>
      <c r="LK66" s="235"/>
      <c r="LL66" s="235"/>
      <c r="LM66" s="235"/>
      <c r="LN66" s="235"/>
      <c r="LO66" s="235"/>
      <c r="LP66" s="235"/>
      <c r="LQ66" s="235"/>
      <c r="LR66" s="235"/>
      <c r="LS66" s="235"/>
      <c r="LT66" s="235"/>
      <c r="LU66" s="235"/>
      <c r="LV66" s="235"/>
      <c r="LW66" s="235"/>
      <c r="LX66" s="235"/>
      <c r="LY66" s="235"/>
      <c r="LZ66" s="235"/>
      <c r="MA66" s="235"/>
      <c r="MB66" s="235"/>
      <c r="MC66" s="235"/>
      <c r="MD66" s="235"/>
      <c r="ME66" s="235"/>
      <c r="MF66" s="235"/>
      <c r="MG66" s="235"/>
      <c r="MH66" s="235"/>
      <c r="MI66" s="235"/>
      <c r="MJ66" s="235"/>
      <c r="MK66" s="235"/>
      <c r="ML66" s="235"/>
      <c r="MM66" s="235"/>
      <c r="MN66" s="235"/>
      <c r="MO66" s="235"/>
      <c r="MP66" s="235"/>
      <c r="MQ66" s="235"/>
      <c r="MR66" s="235"/>
      <c r="MS66" s="235"/>
      <c r="MT66" s="235"/>
      <c r="MU66" s="235"/>
      <c r="MV66" s="235"/>
      <c r="MW66" s="235"/>
      <c r="MX66" s="235"/>
      <c r="MY66" s="235"/>
      <c r="MZ66" s="235"/>
      <c r="NA66" s="235"/>
      <c r="NB66" s="235"/>
      <c r="NC66" s="235"/>
      <c r="ND66" s="235"/>
      <c r="NE66" s="235"/>
      <c r="NF66" s="235"/>
      <c r="NG66" s="235"/>
      <c r="NH66" s="235"/>
      <c r="NI66" s="235"/>
      <c r="NJ66" s="235"/>
      <c r="NK66" s="235"/>
      <c r="NL66" s="235"/>
      <c r="NM66" s="235"/>
      <c r="NN66" s="235"/>
      <c r="NO66" s="235"/>
      <c r="NP66" s="235"/>
      <c r="NQ66" s="235"/>
      <c r="NR66" s="235"/>
      <c r="NS66" s="235"/>
      <c r="NT66" s="235"/>
    </row>
    <row r="67" spans="1:384" ht="20.25" customHeight="1" thickBot="1" x14ac:dyDescent="0.25">
      <c r="A67" s="211" t="s">
        <v>81</v>
      </c>
      <c r="B67" s="30">
        <v>0.21135399999999999</v>
      </c>
      <c r="C67" s="30" t="s">
        <v>293</v>
      </c>
      <c r="D67" s="30">
        <v>0.29121599999999997</v>
      </c>
      <c r="E67" s="30" t="s">
        <v>293</v>
      </c>
      <c r="F67" s="64">
        <v>6.8275235593198091E-2</v>
      </c>
      <c r="G67" s="30">
        <v>0.224796</v>
      </c>
      <c r="H67" s="30">
        <v>0.40989739873744796</v>
      </c>
      <c r="I67" s="30">
        <v>0.58243199999999995</v>
      </c>
      <c r="J67" s="30">
        <v>0.41666199999999998</v>
      </c>
      <c r="K67" s="64">
        <v>0.25267445659987625</v>
      </c>
      <c r="L67" s="212" t="s">
        <v>106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5"/>
      <c r="FF67" s="235"/>
      <c r="FG67" s="235"/>
      <c r="FH67" s="235"/>
      <c r="FI67" s="235"/>
      <c r="FJ67" s="235"/>
      <c r="FK67" s="235"/>
      <c r="FL67" s="235"/>
      <c r="FM67" s="235"/>
      <c r="FN67" s="235"/>
      <c r="FO67" s="235"/>
      <c r="FP67" s="235"/>
      <c r="FQ67" s="235"/>
      <c r="FR67" s="235"/>
      <c r="FS67" s="235"/>
      <c r="FT67" s="235"/>
      <c r="FU67" s="235"/>
      <c r="FV67" s="235"/>
      <c r="FW67" s="235"/>
      <c r="FX67" s="235"/>
      <c r="FY67" s="235"/>
      <c r="FZ67" s="235"/>
      <c r="GA67" s="235"/>
      <c r="GB67" s="235"/>
      <c r="GC67" s="235"/>
      <c r="GD67" s="235"/>
      <c r="GE67" s="235"/>
      <c r="GF67" s="235"/>
      <c r="GG67" s="235"/>
      <c r="GH67" s="235"/>
      <c r="GI67" s="235"/>
      <c r="GJ67" s="235"/>
      <c r="GK67" s="235"/>
      <c r="GL67" s="235"/>
      <c r="GM67" s="235"/>
      <c r="GN67" s="235"/>
      <c r="GO67" s="235"/>
      <c r="GP67" s="235"/>
      <c r="GQ67" s="235"/>
      <c r="GR67" s="235"/>
      <c r="GS67" s="235"/>
      <c r="GT67" s="235"/>
      <c r="GU67" s="235"/>
      <c r="GV67" s="235"/>
      <c r="GW67" s="235"/>
      <c r="GX67" s="235"/>
      <c r="GY67" s="235"/>
      <c r="GZ67" s="235"/>
      <c r="HA67" s="235"/>
      <c r="HB67" s="235"/>
      <c r="HC67" s="235"/>
      <c r="HD67" s="235"/>
      <c r="HE67" s="235"/>
      <c r="HF67" s="235"/>
      <c r="HG67" s="235"/>
      <c r="HH67" s="235"/>
      <c r="HI67" s="235"/>
      <c r="HJ67" s="235"/>
      <c r="HK67" s="235"/>
      <c r="HL67" s="235"/>
      <c r="HM67" s="235"/>
      <c r="HN67" s="235"/>
      <c r="HO67" s="235"/>
      <c r="HP67" s="235"/>
      <c r="HQ67" s="235"/>
      <c r="HR67" s="235"/>
      <c r="HS67" s="235"/>
      <c r="HT67" s="235"/>
      <c r="HU67" s="235"/>
      <c r="HV67" s="235"/>
      <c r="HW67" s="235"/>
      <c r="HX67" s="235"/>
      <c r="HY67" s="235"/>
      <c r="HZ67" s="235"/>
      <c r="IA67" s="235"/>
      <c r="IB67" s="235"/>
      <c r="IC67" s="235"/>
      <c r="ID67" s="235"/>
      <c r="IE67" s="235"/>
      <c r="IF67" s="235"/>
      <c r="IG67" s="235"/>
      <c r="IH67" s="235"/>
      <c r="II67" s="235"/>
      <c r="IJ67" s="235"/>
      <c r="IK67" s="235"/>
      <c r="IL67" s="235"/>
      <c r="IM67" s="235"/>
      <c r="IN67" s="235"/>
      <c r="IO67" s="235"/>
      <c r="IP67" s="235"/>
      <c r="IQ67" s="235"/>
      <c r="IR67" s="235"/>
      <c r="IS67" s="235"/>
      <c r="IT67" s="235"/>
      <c r="IU67" s="235"/>
      <c r="IV67" s="235"/>
      <c r="IW67" s="235"/>
      <c r="IX67" s="235"/>
      <c r="IY67" s="235"/>
      <c r="IZ67" s="235"/>
      <c r="JA67" s="235"/>
      <c r="JB67" s="235"/>
      <c r="JC67" s="235"/>
      <c r="JD67" s="235"/>
      <c r="JE67" s="235"/>
      <c r="JF67" s="235"/>
      <c r="JG67" s="235"/>
      <c r="JH67" s="235"/>
      <c r="JI67" s="235"/>
      <c r="JJ67" s="235"/>
      <c r="JK67" s="235"/>
      <c r="JL67" s="235"/>
      <c r="JM67" s="235"/>
      <c r="JN67" s="235"/>
      <c r="JO67" s="235"/>
      <c r="JP67" s="235"/>
      <c r="JQ67" s="235"/>
      <c r="JR67" s="235"/>
      <c r="JS67" s="235"/>
      <c r="JT67" s="235"/>
      <c r="JU67" s="235"/>
      <c r="JV67" s="235"/>
      <c r="JW67" s="235"/>
      <c r="JX67" s="235"/>
      <c r="JY67" s="235"/>
      <c r="JZ67" s="235"/>
      <c r="KA67" s="235"/>
      <c r="KB67" s="235"/>
      <c r="KC67" s="235"/>
      <c r="KD67" s="235"/>
      <c r="KE67" s="235"/>
      <c r="KF67" s="235"/>
      <c r="KG67" s="235"/>
      <c r="KH67" s="235"/>
      <c r="KI67" s="235"/>
      <c r="KJ67" s="235"/>
      <c r="KK67" s="235"/>
      <c r="KL67" s="235"/>
      <c r="KM67" s="235"/>
      <c r="KN67" s="235"/>
      <c r="KO67" s="235"/>
      <c r="KP67" s="235"/>
      <c r="KQ67" s="235"/>
      <c r="KR67" s="235"/>
      <c r="KS67" s="235"/>
      <c r="KT67" s="235"/>
      <c r="KU67" s="235"/>
      <c r="KV67" s="235"/>
      <c r="KW67" s="235"/>
      <c r="KX67" s="235"/>
      <c r="KY67" s="235"/>
      <c r="KZ67" s="235"/>
      <c r="LA67" s="235"/>
      <c r="LB67" s="235"/>
      <c r="LC67" s="235"/>
      <c r="LD67" s="235"/>
      <c r="LE67" s="235"/>
      <c r="LF67" s="235"/>
      <c r="LG67" s="235"/>
      <c r="LH67" s="235"/>
      <c r="LI67" s="235"/>
      <c r="LJ67" s="235"/>
      <c r="LK67" s="235"/>
      <c r="LL67" s="235"/>
      <c r="LM67" s="235"/>
      <c r="LN67" s="235"/>
      <c r="LO67" s="235"/>
      <c r="LP67" s="235"/>
      <c r="LQ67" s="235"/>
      <c r="LR67" s="235"/>
      <c r="LS67" s="235"/>
      <c r="LT67" s="235"/>
      <c r="LU67" s="235"/>
      <c r="LV67" s="235"/>
      <c r="LW67" s="235"/>
      <c r="LX67" s="235"/>
      <c r="LY67" s="235"/>
      <c r="LZ67" s="235"/>
      <c r="MA67" s="235"/>
      <c r="MB67" s="235"/>
      <c r="MC67" s="235"/>
      <c r="MD67" s="235"/>
      <c r="ME67" s="235"/>
      <c r="MF67" s="235"/>
      <c r="MG67" s="235"/>
      <c r="MH67" s="235"/>
      <c r="MI67" s="235"/>
      <c r="MJ67" s="235"/>
      <c r="MK67" s="235"/>
      <c r="ML67" s="235"/>
      <c r="MM67" s="235"/>
      <c r="MN67" s="235"/>
      <c r="MO67" s="235"/>
      <c r="MP67" s="235"/>
      <c r="MQ67" s="235"/>
      <c r="MR67" s="235"/>
      <c r="MS67" s="235"/>
      <c r="MT67" s="235"/>
      <c r="MU67" s="235"/>
      <c r="MV67" s="235"/>
      <c r="MW67" s="235"/>
      <c r="MX67" s="235"/>
      <c r="MY67" s="235"/>
      <c r="MZ67" s="235"/>
      <c r="NA67" s="235"/>
      <c r="NB67" s="235"/>
      <c r="NC67" s="235"/>
      <c r="ND67" s="235"/>
      <c r="NE67" s="235"/>
      <c r="NF67" s="235"/>
      <c r="NG67" s="235"/>
      <c r="NH67" s="235"/>
      <c r="NI67" s="235"/>
      <c r="NJ67" s="235"/>
      <c r="NK67" s="235"/>
      <c r="NL67" s="235"/>
      <c r="NM67" s="235"/>
      <c r="NN67" s="235"/>
      <c r="NO67" s="235"/>
      <c r="NP67" s="235"/>
      <c r="NQ67" s="235"/>
      <c r="NR67" s="235"/>
      <c r="NS67" s="235"/>
      <c r="NT67" s="235"/>
    </row>
    <row r="68" spans="1:384" ht="13.5" thickBot="1" x14ac:dyDescent="0.25">
      <c r="A68" s="213" t="s">
        <v>107</v>
      </c>
      <c r="B68" s="15">
        <v>23586.176499000001</v>
      </c>
      <c r="C68" s="15">
        <v>28445.219214402303</v>
      </c>
      <c r="D68" s="15">
        <v>26883.168215999998</v>
      </c>
      <c r="E68" s="15">
        <v>30706.297392999997</v>
      </c>
      <c r="F68" s="130">
        <v>32045.929665509993</v>
      </c>
      <c r="G68" s="15">
        <v>14624.0921</v>
      </c>
      <c r="H68" s="15">
        <v>15730.821597686758</v>
      </c>
      <c r="I68" s="15">
        <v>15200.164727999998</v>
      </c>
      <c r="J68" s="15">
        <v>13835.771675999998</v>
      </c>
      <c r="K68" s="130">
        <v>11189.941036087237</v>
      </c>
      <c r="L68" s="214" t="s">
        <v>108</v>
      </c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5"/>
      <c r="FF68" s="235"/>
      <c r="FG68" s="235"/>
      <c r="FH68" s="235"/>
      <c r="FI68" s="235"/>
      <c r="FJ68" s="235"/>
      <c r="FK68" s="235"/>
      <c r="FL68" s="235"/>
      <c r="FM68" s="235"/>
      <c r="FN68" s="235"/>
      <c r="FO68" s="235"/>
      <c r="FP68" s="235"/>
      <c r="FQ68" s="235"/>
      <c r="FR68" s="235"/>
      <c r="FS68" s="235"/>
      <c r="FT68" s="235"/>
      <c r="FU68" s="235"/>
      <c r="FV68" s="235"/>
      <c r="FW68" s="235"/>
      <c r="FX68" s="235"/>
      <c r="FY68" s="235"/>
      <c r="FZ68" s="235"/>
      <c r="GA68" s="235"/>
      <c r="GB68" s="235"/>
      <c r="GC68" s="235"/>
      <c r="GD68" s="235"/>
      <c r="GE68" s="235"/>
      <c r="GF68" s="235"/>
      <c r="GG68" s="235"/>
      <c r="GH68" s="235"/>
      <c r="GI68" s="235"/>
      <c r="GJ68" s="235"/>
      <c r="GK68" s="235"/>
      <c r="GL68" s="235"/>
      <c r="GM68" s="235"/>
      <c r="GN68" s="235"/>
      <c r="GO68" s="235"/>
      <c r="GP68" s="235"/>
      <c r="GQ68" s="235"/>
      <c r="GR68" s="235"/>
      <c r="GS68" s="235"/>
      <c r="GT68" s="235"/>
      <c r="GU68" s="235"/>
      <c r="GV68" s="235"/>
      <c r="GW68" s="235"/>
      <c r="GX68" s="235"/>
      <c r="GY68" s="235"/>
      <c r="GZ68" s="235"/>
      <c r="HA68" s="235"/>
      <c r="HB68" s="235"/>
      <c r="HC68" s="235"/>
      <c r="HD68" s="235"/>
      <c r="HE68" s="235"/>
      <c r="HF68" s="235"/>
      <c r="HG68" s="235"/>
      <c r="HH68" s="235"/>
      <c r="HI68" s="235"/>
      <c r="HJ68" s="235"/>
      <c r="HK68" s="235"/>
      <c r="HL68" s="235"/>
      <c r="HM68" s="235"/>
      <c r="HN68" s="235"/>
      <c r="HO68" s="235"/>
      <c r="HP68" s="235"/>
      <c r="HQ68" s="235"/>
      <c r="HR68" s="235"/>
      <c r="HS68" s="235"/>
      <c r="HT68" s="235"/>
      <c r="HU68" s="235"/>
      <c r="HV68" s="235"/>
      <c r="HW68" s="235"/>
      <c r="HX68" s="235"/>
      <c r="HY68" s="235"/>
      <c r="HZ68" s="235"/>
      <c r="IA68" s="235"/>
      <c r="IB68" s="235"/>
      <c r="IC68" s="235"/>
      <c r="ID68" s="235"/>
      <c r="IE68" s="235"/>
      <c r="IF68" s="235"/>
      <c r="IG68" s="235"/>
      <c r="IH68" s="235"/>
      <c r="II68" s="235"/>
      <c r="IJ68" s="235"/>
      <c r="IK68" s="235"/>
      <c r="IL68" s="235"/>
      <c r="IM68" s="235"/>
      <c r="IN68" s="235"/>
      <c r="IO68" s="235"/>
      <c r="IP68" s="235"/>
      <c r="IQ68" s="235"/>
      <c r="IR68" s="235"/>
      <c r="IS68" s="235"/>
      <c r="IT68" s="235"/>
      <c r="IU68" s="235"/>
      <c r="IV68" s="235"/>
      <c r="IW68" s="235"/>
      <c r="IX68" s="235"/>
      <c r="IY68" s="235"/>
      <c r="IZ68" s="235"/>
      <c r="JA68" s="235"/>
      <c r="JB68" s="235"/>
      <c r="JC68" s="235"/>
      <c r="JD68" s="235"/>
      <c r="JE68" s="235"/>
      <c r="JF68" s="235"/>
      <c r="JG68" s="235"/>
      <c r="JH68" s="235"/>
      <c r="JI68" s="235"/>
      <c r="JJ68" s="235"/>
      <c r="JK68" s="235"/>
      <c r="JL68" s="235"/>
      <c r="JM68" s="235"/>
      <c r="JN68" s="235"/>
      <c r="JO68" s="235"/>
      <c r="JP68" s="235"/>
      <c r="JQ68" s="235"/>
      <c r="JR68" s="235"/>
      <c r="JS68" s="235"/>
      <c r="JT68" s="235"/>
      <c r="JU68" s="235"/>
      <c r="JV68" s="235"/>
      <c r="JW68" s="235"/>
      <c r="JX68" s="235"/>
      <c r="JY68" s="235"/>
      <c r="JZ68" s="235"/>
      <c r="KA68" s="235"/>
      <c r="KB68" s="235"/>
      <c r="KC68" s="235"/>
      <c r="KD68" s="235"/>
      <c r="KE68" s="235"/>
      <c r="KF68" s="235"/>
      <c r="KG68" s="235"/>
      <c r="KH68" s="235"/>
      <c r="KI68" s="235"/>
      <c r="KJ68" s="235"/>
      <c r="KK68" s="235"/>
      <c r="KL68" s="235"/>
      <c r="KM68" s="235"/>
      <c r="KN68" s="235"/>
      <c r="KO68" s="235"/>
      <c r="KP68" s="235"/>
      <c r="KQ68" s="235"/>
      <c r="KR68" s="235"/>
      <c r="KS68" s="235"/>
      <c r="KT68" s="235"/>
      <c r="KU68" s="235"/>
      <c r="KV68" s="235"/>
      <c r="KW68" s="235"/>
      <c r="KX68" s="235"/>
      <c r="KY68" s="235"/>
      <c r="KZ68" s="235"/>
      <c r="LA68" s="235"/>
      <c r="LB68" s="235"/>
      <c r="LC68" s="235"/>
      <c r="LD68" s="235"/>
      <c r="LE68" s="235"/>
      <c r="LF68" s="235"/>
      <c r="LG68" s="235"/>
      <c r="LH68" s="235"/>
      <c r="LI68" s="235"/>
      <c r="LJ68" s="235"/>
      <c r="LK68" s="235"/>
      <c r="LL68" s="235"/>
      <c r="LM68" s="235"/>
      <c r="LN68" s="235"/>
      <c r="LO68" s="235"/>
      <c r="LP68" s="235"/>
      <c r="LQ68" s="235"/>
      <c r="LR68" s="235"/>
      <c r="LS68" s="235"/>
      <c r="LT68" s="235"/>
      <c r="LU68" s="235"/>
      <c r="LV68" s="235"/>
      <c r="LW68" s="235"/>
      <c r="LX68" s="235"/>
      <c r="LY68" s="235"/>
      <c r="LZ68" s="235"/>
      <c r="MA68" s="235"/>
      <c r="MB68" s="235"/>
      <c r="MC68" s="235"/>
      <c r="MD68" s="235"/>
      <c r="ME68" s="235"/>
      <c r="MF68" s="235"/>
      <c r="MG68" s="235"/>
      <c r="MH68" s="235"/>
      <c r="MI68" s="235"/>
      <c r="MJ68" s="235"/>
      <c r="MK68" s="235"/>
      <c r="ML68" s="235"/>
      <c r="MM68" s="235"/>
      <c r="MN68" s="235"/>
      <c r="MO68" s="235"/>
      <c r="MP68" s="235"/>
      <c r="MQ68" s="235"/>
      <c r="MR68" s="235"/>
      <c r="MS68" s="235"/>
      <c r="MT68" s="235"/>
      <c r="MU68" s="235"/>
      <c r="MV68" s="235"/>
      <c r="MW68" s="235"/>
      <c r="MX68" s="235"/>
      <c r="MY68" s="235"/>
      <c r="MZ68" s="235"/>
      <c r="NA68" s="235"/>
      <c r="NB68" s="235"/>
      <c r="NC68" s="235"/>
      <c r="ND68" s="235"/>
      <c r="NE68" s="235"/>
      <c r="NF68" s="235"/>
      <c r="NG68" s="235"/>
      <c r="NH68" s="235"/>
      <c r="NI68" s="235"/>
      <c r="NJ68" s="235"/>
      <c r="NK68" s="235"/>
      <c r="NL68" s="235"/>
      <c r="NM68" s="235"/>
      <c r="NN68" s="235"/>
      <c r="NO68" s="235"/>
      <c r="NP68" s="235"/>
      <c r="NQ68" s="235"/>
      <c r="NR68" s="235"/>
      <c r="NS68" s="235"/>
      <c r="NT68" s="235"/>
    </row>
    <row r="69" spans="1:384" ht="20.25" customHeight="1" thickBot="1" x14ac:dyDescent="0.25">
      <c r="A69" s="209" t="s">
        <v>225</v>
      </c>
      <c r="B69" s="30">
        <v>1319.0123470000001</v>
      </c>
      <c r="C69" s="30">
        <v>1638.2258154988069</v>
      </c>
      <c r="D69" s="30">
        <v>1448.7995999999998</v>
      </c>
      <c r="E69" s="30">
        <v>1576.5916009999999</v>
      </c>
      <c r="F69" s="64">
        <v>1815.4784561293366</v>
      </c>
      <c r="G69" s="30">
        <v>362.37087500000001</v>
      </c>
      <c r="H69" s="30">
        <v>1016.1637515800605</v>
      </c>
      <c r="I69" s="30">
        <v>456.77229599999998</v>
      </c>
      <c r="J69" s="30">
        <v>363.15193599999998</v>
      </c>
      <c r="K69" s="64">
        <v>126.67896469696363</v>
      </c>
      <c r="L69" s="212" t="s">
        <v>208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5"/>
      <c r="FF69" s="235"/>
      <c r="FG69" s="235"/>
      <c r="FH69" s="235"/>
      <c r="FI69" s="235"/>
      <c r="FJ69" s="235"/>
      <c r="FK69" s="235"/>
      <c r="FL69" s="235"/>
      <c r="FM69" s="235"/>
      <c r="FN69" s="235"/>
      <c r="FO69" s="235"/>
      <c r="FP69" s="235"/>
      <c r="FQ69" s="235"/>
      <c r="FR69" s="235"/>
      <c r="FS69" s="235"/>
      <c r="FT69" s="235"/>
      <c r="FU69" s="235"/>
      <c r="FV69" s="235"/>
      <c r="FW69" s="235"/>
      <c r="FX69" s="235"/>
      <c r="FY69" s="235"/>
      <c r="FZ69" s="235"/>
      <c r="GA69" s="235"/>
      <c r="GB69" s="235"/>
      <c r="GC69" s="235"/>
      <c r="GD69" s="235"/>
      <c r="GE69" s="235"/>
      <c r="GF69" s="235"/>
      <c r="GG69" s="235"/>
      <c r="GH69" s="235"/>
      <c r="GI69" s="235"/>
      <c r="GJ69" s="235"/>
      <c r="GK69" s="235"/>
      <c r="GL69" s="235"/>
      <c r="GM69" s="235"/>
      <c r="GN69" s="235"/>
      <c r="GO69" s="235"/>
      <c r="GP69" s="235"/>
      <c r="GQ69" s="235"/>
      <c r="GR69" s="235"/>
      <c r="GS69" s="235"/>
      <c r="GT69" s="235"/>
      <c r="GU69" s="235"/>
      <c r="GV69" s="235"/>
      <c r="GW69" s="235"/>
      <c r="GX69" s="235"/>
      <c r="GY69" s="235"/>
      <c r="GZ69" s="235"/>
      <c r="HA69" s="235"/>
      <c r="HB69" s="235"/>
      <c r="HC69" s="235"/>
      <c r="HD69" s="235"/>
      <c r="HE69" s="235"/>
      <c r="HF69" s="235"/>
      <c r="HG69" s="235"/>
      <c r="HH69" s="235"/>
      <c r="HI69" s="235"/>
      <c r="HJ69" s="235"/>
      <c r="HK69" s="235"/>
      <c r="HL69" s="235"/>
      <c r="HM69" s="235"/>
      <c r="HN69" s="235"/>
      <c r="HO69" s="235"/>
      <c r="HP69" s="235"/>
      <c r="HQ69" s="235"/>
      <c r="HR69" s="235"/>
      <c r="HS69" s="235"/>
      <c r="HT69" s="235"/>
      <c r="HU69" s="235"/>
      <c r="HV69" s="235"/>
      <c r="HW69" s="235"/>
      <c r="HX69" s="235"/>
      <c r="HY69" s="235"/>
      <c r="HZ69" s="235"/>
      <c r="IA69" s="235"/>
      <c r="IB69" s="235"/>
      <c r="IC69" s="235"/>
      <c r="ID69" s="235"/>
      <c r="IE69" s="235"/>
      <c r="IF69" s="235"/>
      <c r="IG69" s="235"/>
      <c r="IH69" s="235"/>
      <c r="II69" s="235"/>
      <c r="IJ69" s="235"/>
      <c r="IK69" s="235"/>
      <c r="IL69" s="235"/>
      <c r="IM69" s="235"/>
      <c r="IN69" s="235"/>
      <c r="IO69" s="235"/>
      <c r="IP69" s="235"/>
      <c r="IQ69" s="235"/>
      <c r="IR69" s="235"/>
      <c r="IS69" s="235"/>
      <c r="IT69" s="235"/>
      <c r="IU69" s="235"/>
      <c r="IV69" s="235"/>
      <c r="IW69" s="235"/>
      <c r="IX69" s="235"/>
      <c r="IY69" s="235"/>
      <c r="IZ69" s="235"/>
      <c r="JA69" s="235"/>
      <c r="JB69" s="235"/>
      <c r="JC69" s="235"/>
      <c r="JD69" s="235"/>
      <c r="JE69" s="235"/>
      <c r="JF69" s="235"/>
      <c r="JG69" s="235"/>
      <c r="JH69" s="235"/>
      <c r="JI69" s="235"/>
      <c r="JJ69" s="235"/>
      <c r="JK69" s="235"/>
      <c r="JL69" s="235"/>
      <c r="JM69" s="235"/>
      <c r="JN69" s="235"/>
      <c r="JO69" s="235"/>
      <c r="JP69" s="235"/>
      <c r="JQ69" s="235"/>
      <c r="JR69" s="235"/>
      <c r="JS69" s="235"/>
      <c r="JT69" s="235"/>
      <c r="JU69" s="235"/>
      <c r="JV69" s="235"/>
      <c r="JW69" s="235"/>
      <c r="JX69" s="235"/>
      <c r="JY69" s="235"/>
      <c r="JZ69" s="235"/>
      <c r="KA69" s="235"/>
      <c r="KB69" s="235"/>
      <c r="KC69" s="235"/>
      <c r="KD69" s="235"/>
      <c r="KE69" s="235"/>
      <c r="KF69" s="235"/>
      <c r="KG69" s="235"/>
      <c r="KH69" s="235"/>
      <c r="KI69" s="235"/>
      <c r="KJ69" s="235"/>
      <c r="KK69" s="235"/>
      <c r="KL69" s="235"/>
      <c r="KM69" s="235"/>
      <c r="KN69" s="235"/>
      <c r="KO69" s="235"/>
      <c r="KP69" s="235"/>
      <c r="KQ69" s="235"/>
      <c r="KR69" s="235"/>
      <c r="KS69" s="235"/>
      <c r="KT69" s="235"/>
      <c r="KU69" s="235"/>
      <c r="KV69" s="235"/>
      <c r="KW69" s="235"/>
      <c r="KX69" s="235"/>
      <c r="KY69" s="235"/>
      <c r="KZ69" s="235"/>
      <c r="LA69" s="235"/>
      <c r="LB69" s="235"/>
      <c r="LC69" s="235"/>
      <c r="LD69" s="235"/>
      <c r="LE69" s="235"/>
      <c r="LF69" s="235"/>
      <c r="LG69" s="235"/>
      <c r="LH69" s="235"/>
      <c r="LI69" s="235"/>
      <c r="LJ69" s="235"/>
      <c r="LK69" s="235"/>
      <c r="LL69" s="235"/>
      <c r="LM69" s="235"/>
      <c r="LN69" s="235"/>
      <c r="LO69" s="235"/>
      <c r="LP69" s="235"/>
      <c r="LQ69" s="235"/>
      <c r="LR69" s="235"/>
      <c r="LS69" s="235"/>
      <c r="LT69" s="235"/>
      <c r="LU69" s="235"/>
      <c r="LV69" s="235"/>
      <c r="LW69" s="235"/>
      <c r="LX69" s="235"/>
      <c r="LY69" s="235"/>
      <c r="LZ69" s="235"/>
      <c r="MA69" s="235"/>
      <c r="MB69" s="235"/>
      <c r="MC69" s="235"/>
      <c r="MD69" s="235"/>
      <c r="ME69" s="235"/>
      <c r="MF69" s="235"/>
      <c r="MG69" s="235"/>
      <c r="MH69" s="235"/>
      <c r="MI69" s="235"/>
      <c r="MJ69" s="235"/>
      <c r="MK69" s="235"/>
      <c r="ML69" s="235"/>
      <c r="MM69" s="235"/>
      <c r="MN69" s="235"/>
      <c r="MO69" s="235"/>
      <c r="MP69" s="235"/>
      <c r="MQ69" s="235"/>
      <c r="MR69" s="235"/>
      <c r="MS69" s="235"/>
      <c r="MT69" s="235"/>
      <c r="MU69" s="235"/>
      <c r="MV69" s="235"/>
      <c r="MW69" s="235"/>
      <c r="MX69" s="235"/>
      <c r="MY69" s="235"/>
      <c r="MZ69" s="235"/>
      <c r="NA69" s="235"/>
      <c r="NB69" s="235"/>
      <c r="NC69" s="235"/>
      <c r="ND69" s="235"/>
      <c r="NE69" s="235"/>
      <c r="NF69" s="235"/>
      <c r="NG69" s="235"/>
      <c r="NH69" s="235"/>
      <c r="NI69" s="235"/>
      <c r="NJ69" s="235"/>
      <c r="NK69" s="235"/>
      <c r="NL69" s="235"/>
      <c r="NM69" s="235"/>
      <c r="NN69" s="235"/>
      <c r="NO69" s="235"/>
      <c r="NP69" s="235"/>
      <c r="NQ69" s="235"/>
      <c r="NR69" s="235"/>
      <c r="NS69" s="235"/>
      <c r="NT69" s="235"/>
    </row>
    <row r="70" spans="1:384" ht="13.5" thickBot="1" x14ac:dyDescent="0.25">
      <c r="A70" s="215" t="s">
        <v>111</v>
      </c>
      <c r="B70" s="75">
        <v>22267.164152000001</v>
      </c>
      <c r="C70" s="75">
        <v>26806.993398903491</v>
      </c>
      <c r="D70" s="75">
        <v>25434.368615999996</v>
      </c>
      <c r="E70" s="75">
        <v>29129.705791999997</v>
      </c>
      <c r="F70" s="143">
        <v>30230.451209380655</v>
      </c>
      <c r="G70" s="75">
        <v>14261.721224999999</v>
      </c>
      <c r="H70" s="75">
        <v>14714.657846106695</v>
      </c>
      <c r="I70" s="75">
        <v>14743.392431999999</v>
      </c>
      <c r="J70" s="75">
        <v>13472.61974</v>
      </c>
      <c r="K70" s="143">
        <v>11063.262071390274</v>
      </c>
      <c r="L70" s="216" t="s">
        <v>106</v>
      </c>
      <c r="CD70" s="235"/>
      <c r="CE70" s="235"/>
      <c r="CF70" s="235"/>
      <c r="CG70" s="235"/>
      <c r="CH70" s="235"/>
      <c r="CI70" s="235"/>
      <c r="CJ70" s="235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5"/>
      <c r="DE70" s="235"/>
      <c r="DF70" s="235"/>
      <c r="DG70" s="235"/>
      <c r="DH70" s="235"/>
      <c r="DI70" s="235"/>
      <c r="DJ70" s="235"/>
      <c r="DK70" s="235"/>
      <c r="DL70" s="235"/>
      <c r="DM70" s="235"/>
      <c r="DN70" s="235"/>
      <c r="DO70" s="235"/>
      <c r="DP70" s="235"/>
      <c r="DQ70" s="235"/>
      <c r="DR70" s="235"/>
      <c r="DS70" s="235"/>
      <c r="DT70" s="235"/>
      <c r="DU70" s="235"/>
      <c r="DV70" s="235"/>
      <c r="DW70" s="235"/>
      <c r="DX70" s="235"/>
      <c r="DY70" s="235"/>
      <c r="DZ70" s="235"/>
      <c r="EA70" s="235"/>
      <c r="EB70" s="235"/>
      <c r="EC70" s="235"/>
      <c r="ED70" s="235"/>
      <c r="EE70" s="235"/>
      <c r="EF70" s="235"/>
      <c r="EG70" s="235"/>
      <c r="EH70" s="235"/>
      <c r="EI70" s="235"/>
      <c r="EJ70" s="235"/>
      <c r="EK70" s="235"/>
      <c r="EL70" s="235"/>
      <c r="EM70" s="235"/>
      <c r="EN70" s="235"/>
      <c r="EO70" s="235"/>
      <c r="EP70" s="235"/>
      <c r="EQ70" s="235"/>
      <c r="ER70" s="235"/>
      <c r="ES70" s="235"/>
      <c r="ET70" s="235"/>
      <c r="EU70" s="235"/>
      <c r="EV70" s="235"/>
      <c r="EW70" s="235"/>
      <c r="EX70" s="235"/>
      <c r="EY70" s="235"/>
      <c r="EZ70" s="235"/>
      <c r="FA70" s="235"/>
      <c r="FB70" s="235"/>
      <c r="FC70" s="235"/>
      <c r="FD70" s="235"/>
      <c r="FE70" s="235"/>
      <c r="FF70" s="235"/>
      <c r="FG70" s="235"/>
      <c r="FH70" s="235"/>
      <c r="FI70" s="235"/>
      <c r="FJ70" s="235"/>
      <c r="FK70" s="235"/>
      <c r="FL70" s="235"/>
      <c r="FM70" s="235"/>
      <c r="FN70" s="235"/>
      <c r="FO70" s="235"/>
      <c r="FP70" s="235"/>
      <c r="FQ70" s="235"/>
      <c r="FR70" s="235"/>
      <c r="FS70" s="235"/>
      <c r="FT70" s="235"/>
      <c r="FU70" s="235"/>
      <c r="FV70" s="235"/>
      <c r="FW70" s="235"/>
      <c r="FX70" s="235"/>
      <c r="FY70" s="235"/>
      <c r="FZ70" s="235"/>
      <c r="GA70" s="235"/>
      <c r="GB70" s="235"/>
      <c r="GC70" s="235"/>
      <c r="GD70" s="235"/>
      <c r="GE70" s="235"/>
      <c r="GF70" s="235"/>
      <c r="GG70" s="235"/>
      <c r="GH70" s="235"/>
      <c r="GI70" s="235"/>
      <c r="GJ70" s="235"/>
      <c r="GK70" s="235"/>
      <c r="GL70" s="235"/>
      <c r="GM70" s="235"/>
      <c r="GN70" s="235"/>
      <c r="GO70" s="235"/>
      <c r="GP70" s="235"/>
      <c r="GQ70" s="235"/>
      <c r="GR70" s="235"/>
      <c r="GS70" s="235"/>
      <c r="GT70" s="235"/>
      <c r="GU70" s="235"/>
      <c r="GV70" s="235"/>
      <c r="GW70" s="235"/>
      <c r="GX70" s="235"/>
      <c r="GY70" s="235"/>
      <c r="GZ70" s="235"/>
      <c r="HA70" s="235"/>
      <c r="HB70" s="235"/>
      <c r="HC70" s="235"/>
      <c r="HD70" s="235"/>
      <c r="HE70" s="235"/>
      <c r="HF70" s="235"/>
      <c r="HG70" s="235"/>
      <c r="HH70" s="235"/>
      <c r="HI70" s="235"/>
      <c r="HJ70" s="235"/>
      <c r="HK70" s="235"/>
      <c r="HL70" s="235"/>
      <c r="HM70" s="235"/>
      <c r="HN70" s="235"/>
      <c r="HO70" s="235"/>
      <c r="HP70" s="235"/>
      <c r="HQ70" s="235"/>
      <c r="HR70" s="235"/>
      <c r="HS70" s="235"/>
      <c r="HT70" s="235"/>
      <c r="HU70" s="235"/>
      <c r="HV70" s="235"/>
      <c r="HW70" s="235"/>
      <c r="HX70" s="235"/>
      <c r="HY70" s="235"/>
      <c r="HZ70" s="235"/>
      <c r="IA70" s="235"/>
      <c r="IB70" s="235"/>
      <c r="IC70" s="235"/>
      <c r="ID70" s="235"/>
      <c r="IE70" s="235"/>
      <c r="IF70" s="235"/>
      <c r="IG70" s="235"/>
      <c r="IH70" s="235"/>
      <c r="II70" s="235"/>
      <c r="IJ70" s="235"/>
      <c r="IK70" s="235"/>
      <c r="IL70" s="235"/>
      <c r="IM70" s="235"/>
      <c r="IN70" s="235"/>
      <c r="IO70" s="235"/>
      <c r="IP70" s="235"/>
      <c r="IQ70" s="235"/>
      <c r="IR70" s="235"/>
      <c r="IS70" s="235"/>
      <c r="IT70" s="235"/>
      <c r="IU70" s="235"/>
      <c r="IV70" s="235"/>
      <c r="IW70" s="235"/>
      <c r="IX70" s="235"/>
      <c r="IY70" s="235"/>
      <c r="IZ70" s="235"/>
      <c r="JA70" s="235"/>
      <c r="JB70" s="235"/>
      <c r="JC70" s="235"/>
      <c r="JD70" s="235"/>
      <c r="JE70" s="235"/>
      <c r="JF70" s="235"/>
      <c r="JG70" s="235"/>
      <c r="JH70" s="235"/>
      <c r="JI70" s="235"/>
      <c r="JJ70" s="235"/>
      <c r="JK70" s="235"/>
      <c r="JL70" s="235"/>
      <c r="JM70" s="235"/>
      <c r="JN70" s="235"/>
      <c r="JO70" s="235"/>
      <c r="JP70" s="235"/>
      <c r="JQ70" s="235"/>
      <c r="JR70" s="235"/>
      <c r="JS70" s="235"/>
      <c r="JT70" s="235"/>
      <c r="JU70" s="235"/>
      <c r="JV70" s="235"/>
      <c r="JW70" s="235"/>
      <c r="JX70" s="235"/>
      <c r="JY70" s="235"/>
      <c r="JZ70" s="235"/>
      <c r="KA70" s="235"/>
      <c r="KB70" s="235"/>
      <c r="KC70" s="235"/>
      <c r="KD70" s="235"/>
      <c r="KE70" s="235"/>
      <c r="KF70" s="235"/>
      <c r="KG70" s="235"/>
      <c r="KH70" s="235"/>
      <c r="KI70" s="235"/>
      <c r="KJ70" s="235"/>
      <c r="KK70" s="235"/>
      <c r="KL70" s="235"/>
      <c r="KM70" s="235"/>
      <c r="KN70" s="235"/>
      <c r="KO70" s="235"/>
      <c r="KP70" s="235"/>
      <c r="KQ70" s="235"/>
      <c r="KR70" s="235"/>
      <c r="KS70" s="235"/>
      <c r="KT70" s="235"/>
      <c r="KU70" s="235"/>
      <c r="KV70" s="235"/>
      <c r="KW70" s="235"/>
      <c r="KX70" s="235"/>
      <c r="KY70" s="235"/>
      <c r="KZ70" s="235"/>
      <c r="LA70" s="235"/>
      <c r="LB70" s="235"/>
      <c r="LC70" s="235"/>
      <c r="LD70" s="235"/>
      <c r="LE70" s="235"/>
      <c r="LF70" s="235"/>
      <c r="LG70" s="235"/>
      <c r="LH70" s="235"/>
      <c r="LI70" s="235"/>
      <c r="LJ70" s="235"/>
      <c r="LK70" s="235"/>
      <c r="LL70" s="235"/>
      <c r="LM70" s="235"/>
      <c r="LN70" s="235"/>
      <c r="LO70" s="235"/>
      <c r="LP70" s="235"/>
      <c r="LQ70" s="235"/>
      <c r="LR70" s="235"/>
      <c r="LS70" s="235"/>
      <c r="LT70" s="235"/>
      <c r="LU70" s="235"/>
      <c r="LV70" s="235"/>
      <c r="LW70" s="235"/>
      <c r="LX70" s="235"/>
      <c r="LY70" s="235"/>
      <c r="LZ70" s="235"/>
      <c r="MA70" s="235"/>
      <c r="MB70" s="235"/>
      <c r="MC70" s="235"/>
      <c r="MD70" s="235"/>
      <c r="ME70" s="235"/>
      <c r="MF70" s="235"/>
      <c r="MG70" s="235"/>
      <c r="MH70" s="235"/>
      <c r="MI70" s="235"/>
      <c r="MJ70" s="235"/>
      <c r="MK70" s="235"/>
      <c r="ML70" s="235"/>
      <c r="MM70" s="235"/>
      <c r="MN70" s="235"/>
      <c r="MO70" s="235"/>
      <c r="MP70" s="235"/>
      <c r="MQ70" s="235"/>
      <c r="MR70" s="235"/>
      <c r="MS70" s="235"/>
      <c r="MT70" s="235"/>
      <c r="MU70" s="235"/>
      <c r="MV70" s="235"/>
      <c r="MW70" s="235"/>
      <c r="MX70" s="235"/>
      <c r="MY70" s="235"/>
      <c r="MZ70" s="235"/>
      <c r="NA70" s="235"/>
      <c r="NB70" s="235"/>
      <c r="NC70" s="235"/>
      <c r="ND70" s="235"/>
      <c r="NE70" s="235"/>
      <c r="NF70" s="235"/>
      <c r="NG70" s="235"/>
      <c r="NH70" s="235"/>
      <c r="NI70" s="235"/>
      <c r="NJ70" s="235"/>
      <c r="NK70" s="235"/>
      <c r="NL70" s="235"/>
      <c r="NM70" s="235"/>
      <c r="NN70" s="235"/>
      <c r="NO70" s="235"/>
      <c r="NP70" s="235"/>
      <c r="NQ70" s="235"/>
      <c r="NR70" s="235"/>
      <c r="NS70" s="235"/>
      <c r="NT70" s="235"/>
    </row>
    <row r="71" spans="1:384" ht="13.5" thickBot="1" x14ac:dyDescent="0.25">
      <c r="A71" s="194" t="s">
        <v>112</v>
      </c>
      <c r="B71" s="77">
        <v>7274.7982659999998</v>
      </c>
      <c r="C71" s="77">
        <v>8446.5988889381988</v>
      </c>
      <c r="D71" s="77">
        <v>8346.2505599999986</v>
      </c>
      <c r="E71" s="77">
        <v>9781.7047759999987</v>
      </c>
      <c r="F71" s="145">
        <v>8796.8497140205563</v>
      </c>
      <c r="G71" s="77">
        <v>8223.1256069999999</v>
      </c>
      <c r="H71" s="77">
        <v>8914.8360492166539</v>
      </c>
      <c r="I71" s="77">
        <v>8843.3562719999991</v>
      </c>
      <c r="J71" s="77">
        <v>8852.5508499999996</v>
      </c>
      <c r="K71" s="145">
        <v>7779.2644115071289</v>
      </c>
      <c r="L71" s="208" t="s">
        <v>302</v>
      </c>
      <c r="CD71" s="235"/>
      <c r="CE71" s="235"/>
      <c r="CF71" s="235"/>
      <c r="CG71" s="235"/>
      <c r="CH71" s="235"/>
      <c r="CI71" s="235"/>
      <c r="CJ71" s="235"/>
      <c r="CK71" s="235"/>
      <c r="CL71" s="235"/>
      <c r="CM71" s="235"/>
      <c r="CN71" s="235"/>
      <c r="CO71" s="235"/>
      <c r="CP71" s="235"/>
      <c r="CQ71" s="235"/>
      <c r="CR71" s="235"/>
      <c r="CS71" s="235"/>
      <c r="CT71" s="235"/>
      <c r="CU71" s="235"/>
      <c r="CV71" s="235"/>
      <c r="CW71" s="235"/>
      <c r="CX71" s="235"/>
      <c r="CY71" s="235"/>
      <c r="CZ71" s="235"/>
      <c r="DA71" s="235"/>
      <c r="DB71" s="235"/>
      <c r="DC71" s="235"/>
      <c r="DD71" s="235"/>
      <c r="DE71" s="235"/>
      <c r="DF71" s="235"/>
      <c r="DG71" s="235"/>
      <c r="DH71" s="235"/>
      <c r="DI71" s="235"/>
      <c r="DJ71" s="235"/>
      <c r="DK71" s="235"/>
      <c r="DL71" s="235"/>
      <c r="DM71" s="235"/>
      <c r="DN71" s="235"/>
      <c r="DO71" s="235"/>
      <c r="DP71" s="235"/>
      <c r="DQ71" s="235"/>
      <c r="DR71" s="235"/>
      <c r="DS71" s="235"/>
      <c r="DT71" s="235"/>
      <c r="DU71" s="235"/>
      <c r="DV71" s="235"/>
      <c r="DW71" s="235"/>
      <c r="DX71" s="235"/>
      <c r="DY71" s="235"/>
      <c r="DZ71" s="235"/>
      <c r="EA71" s="235"/>
      <c r="EB71" s="235"/>
      <c r="EC71" s="235"/>
      <c r="ED71" s="235"/>
      <c r="EE71" s="235"/>
      <c r="EF71" s="235"/>
      <c r="EG71" s="235"/>
      <c r="EH71" s="235"/>
      <c r="EI71" s="235"/>
      <c r="EJ71" s="235"/>
      <c r="EK71" s="235"/>
      <c r="EL71" s="235"/>
      <c r="EM71" s="235"/>
      <c r="EN71" s="235"/>
      <c r="EO71" s="235"/>
      <c r="EP71" s="235"/>
      <c r="EQ71" s="235"/>
      <c r="ER71" s="235"/>
      <c r="ES71" s="235"/>
      <c r="ET71" s="235"/>
      <c r="EU71" s="235"/>
      <c r="EV71" s="235"/>
      <c r="EW71" s="235"/>
      <c r="EX71" s="235"/>
      <c r="EY71" s="235"/>
      <c r="EZ71" s="235"/>
      <c r="FA71" s="235"/>
      <c r="FB71" s="235"/>
      <c r="FC71" s="235"/>
      <c r="FD71" s="235"/>
      <c r="FE71" s="235"/>
      <c r="FF71" s="235"/>
      <c r="FG71" s="235"/>
      <c r="FH71" s="235"/>
      <c r="FI71" s="235"/>
      <c r="FJ71" s="235"/>
      <c r="FK71" s="235"/>
      <c r="FL71" s="235"/>
      <c r="FM71" s="235"/>
      <c r="FN71" s="235"/>
      <c r="FO71" s="235"/>
      <c r="FP71" s="235"/>
      <c r="FQ71" s="235"/>
      <c r="FR71" s="235"/>
      <c r="FS71" s="235"/>
      <c r="FT71" s="235"/>
      <c r="FU71" s="235"/>
      <c r="FV71" s="235"/>
      <c r="FW71" s="235"/>
      <c r="FX71" s="235"/>
      <c r="FY71" s="235"/>
      <c r="FZ71" s="235"/>
      <c r="GA71" s="235"/>
      <c r="GB71" s="235"/>
      <c r="GC71" s="235"/>
      <c r="GD71" s="235"/>
      <c r="GE71" s="235"/>
      <c r="GF71" s="235"/>
      <c r="GG71" s="235"/>
      <c r="GH71" s="235"/>
      <c r="GI71" s="235"/>
      <c r="GJ71" s="235"/>
      <c r="GK71" s="235"/>
      <c r="GL71" s="235"/>
      <c r="GM71" s="235"/>
      <c r="GN71" s="235"/>
      <c r="GO71" s="235"/>
      <c r="GP71" s="235"/>
      <c r="GQ71" s="235"/>
      <c r="GR71" s="235"/>
      <c r="GS71" s="235"/>
      <c r="GT71" s="235"/>
      <c r="GU71" s="235"/>
      <c r="GV71" s="235"/>
      <c r="GW71" s="235"/>
      <c r="GX71" s="235"/>
      <c r="GY71" s="235"/>
      <c r="GZ71" s="235"/>
      <c r="HA71" s="235"/>
      <c r="HB71" s="235"/>
      <c r="HC71" s="235"/>
      <c r="HD71" s="235"/>
      <c r="HE71" s="235"/>
      <c r="HF71" s="235"/>
      <c r="HG71" s="235"/>
      <c r="HH71" s="235"/>
      <c r="HI71" s="235"/>
      <c r="HJ71" s="235"/>
      <c r="HK71" s="235"/>
      <c r="HL71" s="235"/>
      <c r="HM71" s="235"/>
      <c r="HN71" s="235"/>
      <c r="HO71" s="235"/>
      <c r="HP71" s="235"/>
      <c r="HQ71" s="235"/>
      <c r="HR71" s="235"/>
      <c r="HS71" s="235"/>
      <c r="HT71" s="235"/>
      <c r="HU71" s="235"/>
      <c r="HV71" s="235"/>
      <c r="HW71" s="235"/>
      <c r="HX71" s="235"/>
      <c r="HY71" s="235"/>
      <c r="HZ71" s="235"/>
      <c r="IA71" s="235"/>
      <c r="IB71" s="235"/>
      <c r="IC71" s="235"/>
      <c r="ID71" s="235"/>
      <c r="IE71" s="235"/>
      <c r="IF71" s="235"/>
      <c r="IG71" s="235"/>
      <c r="IH71" s="235"/>
      <c r="II71" s="235"/>
      <c r="IJ71" s="235"/>
      <c r="IK71" s="235"/>
      <c r="IL71" s="235"/>
      <c r="IM71" s="235"/>
      <c r="IN71" s="235"/>
      <c r="IO71" s="235"/>
      <c r="IP71" s="235"/>
      <c r="IQ71" s="235"/>
      <c r="IR71" s="235"/>
      <c r="IS71" s="235"/>
      <c r="IT71" s="235"/>
      <c r="IU71" s="235"/>
      <c r="IV71" s="235"/>
      <c r="IW71" s="235"/>
      <c r="IX71" s="235"/>
      <c r="IY71" s="235"/>
      <c r="IZ71" s="235"/>
      <c r="JA71" s="235"/>
      <c r="JB71" s="235"/>
      <c r="JC71" s="235"/>
      <c r="JD71" s="235"/>
      <c r="JE71" s="235"/>
      <c r="JF71" s="235"/>
      <c r="JG71" s="235"/>
      <c r="JH71" s="235"/>
      <c r="JI71" s="235"/>
      <c r="JJ71" s="235"/>
      <c r="JK71" s="235"/>
      <c r="JL71" s="235"/>
      <c r="JM71" s="235"/>
      <c r="JN71" s="235"/>
      <c r="JO71" s="235"/>
      <c r="JP71" s="235"/>
      <c r="JQ71" s="235"/>
      <c r="JR71" s="235"/>
      <c r="JS71" s="235"/>
      <c r="JT71" s="235"/>
      <c r="JU71" s="235"/>
      <c r="JV71" s="235"/>
      <c r="JW71" s="235"/>
      <c r="JX71" s="235"/>
      <c r="JY71" s="235"/>
      <c r="JZ71" s="235"/>
      <c r="KA71" s="235"/>
      <c r="KB71" s="235"/>
      <c r="KC71" s="235"/>
      <c r="KD71" s="235"/>
      <c r="KE71" s="235"/>
      <c r="KF71" s="235"/>
      <c r="KG71" s="235"/>
      <c r="KH71" s="235"/>
      <c r="KI71" s="235"/>
      <c r="KJ71" s="235"/>
      <c r="KK71" s="235"/>
      <c r="KL71" s="235"/>
      <c r="KM71" s="235"/>
      <c r="KN71" s="235"/>
      <c r="KO71" s="235"/>
      <c r="KP71" s="235"/>
      <c r="KQ71" s="235"/>
      <c r="KR71" s="235"/>
      <c r="KS71" s="235"/>
      <c r="KT71" s="235"/>
      <c r="KU71" s="235"/>
      <c r="KV71" s="235"/>
      <c r="KW71" s="235"/>
      <c r="KX71" s="235"/>
      <c r="KY71" s="235"/>
      <c r="KZ71" s="235"/>
      <c r="LA71" s="235"/>
      <c r="LB71" s="235"/>
      <c r="LC71" s="235"/>
      <c r="LD71" s="235"/>
      <c r="LE71" s="235"/>
      <c r="LF71" s="235"/>
      <c r="LG71" s="235"/>
      <c r="LH71" s="235"/>
      <c r="LI71" s="235"/>
      <c r="LJ71" s="235"/>
      <c r="LK71" s="235"/>
      <c r="LL71" s="235"/>
      <c r="LM71" s="235"/>
      <c r="LN71" s="235"/>
      <c r="LO71" s="235"/>
      <c r="LP71" s="235"/>
      <c r="LQ71" s="235"/>
      <c r="LR71" s="235"/>
      <c r="LS71" s="235"/>
      <c r="LT71" s="235"/>
      <c r="LU71" s="235"/>
      <c r="LV71" s="235"/>
      <c r="LW71" s="235"/>
      <c r="LX71" s="235"/>
      <c r="LY71" s="235"/>
      <c r="LZ71" s="235"/>
      <c r="MA71" s="235"/>
      <c r="MB71" s="235"/>
      <c r="MC71" s="235"/>
      <c r="MD71" s="235"/>
      <c r="ME71" s="235"/>
      <c r="MF71" s="235"/>
      <c r="MG71" s="235"/>
      <c r="MH71" s="235"/>
      <c r="MI71" s="235"/>
      <c r="MJ71" s="235"/>
      <c r="MK71" s="235"/>
      <c r="ML71" s="235"/>
      <c r="MM71" s="235"/>
      <c r="MN71" s="235"/>
      <c r="MO71" s="235"/>
      <c r="MP71" s="235"/>
      <c r="MQ71" s="235"/>
      <c r="MR71" s="235"/>
      <c r="MS71" s="235"/>
      <c r="MT71" s="235"/>
      <c r="MU71" s="235"/>
      <c r="MV71" s="235"/>
      <c r="MW71" s="235"/>
      <c r="MX71" s="235"/>
      <c r="MY71" s="235"/>
      <c r="MZ71" s="235"/>
      <c r="NA71" s="235"/>
      <c r="NB71" s="235"/>
      <c r="NC71" s="235"/>
      <c r="ND71" s="235"/>
      <c r="NE71" s="235"/>
      <c r="NF71" s="235"/>
      <c r="NG71" s="235"/>
      <c r="NH71" s="235"/>
      <c r="NI71" s="235"/>
      <c r="NJ71" s="235"/>
      <c r="NK71" s="235"/>
      <c r="NL71" s="235"/>
      <c r="NM71" s="235"/>
      <c r="NN71" s="235"/>
      <c r="NO71" s="235"/>
      <c r="NP71" s="235"/>
      <c r="NQ71" s="235"/>
      <c r="NR71" s="235"/>
      <c r="NS71" s="235"/>
      <c r="NT71" s="235"/>
    </row>
    <row r="72" spans="1:384" s="101" customFormat="1" ht="25.5" x14ac:dyDescent="0.2">
      <c r="A72" s="78" t="s">
        <v>114</v>
      </c>
      <c r="B72" s="79">
        <v>2631.8934760000002</v>
      </c>
      <c r="C72" s="79">
        <v>3575.434959449045</v>
      </c>
      <c r="D72" s="79">
        <v>2659.2389039999998</v>
      </c>
      <c r="E72" s="79">
        <v>2918.6390539999998</v>
      </c>
      <c r="F72" s="147">
        <v>3345.4757863780687</v>
      </c>
      <c r="G72" s="79">
        <v>1614.4496449999999</v>
      </c>
      <c r="H72" s="79">
        <v>1674.8710593961257</v>
      </c>
      <c r="I72" s="79">
        <v>1776.7088159999998</v>
      </c>
      <c r="J72" s="79">
        <v>1472.4423179999999</v>
      </c>
      <c r="K72" s="147">
        <v>1278.3413472924724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</row>
    <row r="73" spans="1:384" x14ac:dyDescent="0.2">
      <c r="A73" s="41" t="s">
        <v>116</v>
      </c>
      <c r="B73" s="47">
        <v>34.203955000000001</v>
      </c>
      <c r="C73" s="47">
        <v>47.313020644259154</v>
      </c>
      <c r="D73" s="47">
        <v>36.401999999999994</v>
      </c>
      <c r="E73" s="47">
        <v>64.303213</v>
      </c>
      <c r="F73" s="137">
        <v>37.72632500751542</v>
      </c>
      <c r="G73" s="47">
        <v>93.718033000000005</v>
      </c>
      <c r="H73" s="47">
        <v>63.943161385955626</v>
      </c>
      <c r="I73" s="47">
        <v>30.577679999999997</v>
      </c>
      <c r="J73" s="47">
        <v>21.804783999999998</v>
      </c>
      <c r="K73" s="137">
        <v>6.3299279823288641</v>
      </c>
      <c r="L73" s="42" t="s">
        <v>233</v>
      </c>
      <c r="CD73" s="235"/>
      <c r="CE73" s="235"/>
      <c r="CF73" s="235"/>
      <c r="CG73" s="235"/>
      <c r="CH73" s="235"/>
      <c r="CI73" s="235"/>
      <c r="CJ73" s="235"/>
      <c r="CK73" s="235"/>
      <c r="CL73" s="235"/>
      <c r="CM73" s="235"/>
      <c r="CN73" s="235"/>
      <c r="CO73" s="235"/>
      <c r="CP73" s="235"/>
      <c r="CQ73" s="235"/>
      <c r="CR73" s="235"/>
      <c r="CS73" s="235"/>
      <c r="CT73" s="235"/>
      <c r="CU73" s="235"/>
      <c r="CV73" s="235"/>
      <c r="CW73" s="235"/>
      <c r="CX73" s="235"/>
      <c r="CY73" s="235"/>
      <c r="CZ73" s="235"/>
      <c r="DA73" s="235"/>
      <c r="DB73" s="235"/>
      <c r="DC73" s="235"/>
      <c r="DD73" s="235"/>
      <c r="DE73" s="235"/>
      <c r="DF73" s="235"/>
      <c r="DG73" s="235"/>
      <c r="DH73" s="235"/>
      <c r="DI73" s="235"/>
      <c r="DJ73" s="235"/>
      <c r="DK73" s="235"/>
      <c r="DL73" s="235"/>
      <c r="DM73" s="235"/>
      <c r="DN73" s="235"/>
      <c r="DO73" s="235"/>
      <c r="DP73" s="235"/>
      <c r="DQ73" s="235"/>
      <c r="DR73" s="235"/>
      <c r="DS73" s="235"/>
      <c r="DT73" s="235"/>
      <c r="DU73" s="235"/>
      <c r="DV73" s="235"/>
      <c r="DW73" s="235"/>
      <c r="DX73" s="235"/>
      <c r="DY73" s="235"/>
      <c r="DZ73" s="235"/>
      <c r="EA73" s="235"/>
      <c r="EB73" s="235"/>
      <c r="EC73" s="235"/>
      <c r="ED73" s="235"/>
      <c r="EE73" s="235"/>
      <c r="EF73" s="235"/>
      <c r="EG73" s="235"/>
      <c r="EH73" s="235"/>
      <c r="EI73" s="235"/>
      <c r="EJ73" s="235"/>
      <c r="EK73" s="235"/>
      <c r="EL73" s="235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35"/>
      <c r="EX73" s="235"/>
      <c r="EY73" s="235"/>
      <c r="EZ73" s="235"/>
      <c r="FA73" s="235"/>
      <c r="FB73" s="235"/>
      <c r="FC73" s="235"/>
      <c r="FD73" s="235"/>
      <c r="FE73" s="235"/>
      <c r="FF73" s="235"/>
      <c r="FG73" s="235"/>
      <c r="FH73" s="235"/>
      <c r="FI73" s="235"/>
      <c r="FJ73" s="235"/>
      <c r="FK73" s="235"/>
      <c r="FL73" s="235"/>
      <c r="FM73" s="235"/>
      <c r="FN73" s="235"/>
      <c r="FO73" s="235"/>
      <c r="FP73" s="235"/>
      <c r="FQ73" s="235"/>
      <c r="FR73" s="235"/>
      <c r="FS73" s="235"/>
      <c r="FT73" s="235"/>
      <c r="FU73" s="235"/>
      <c r="FV73" s="235"/>
      <c r="FW73" s="235"/>
      <c r="FX73" s="235"/>
      <c r="FY73" s="235"/>
      <c r="FZ73" s="235"/>
      <c r="GA73" s="235"/>
      <c r="GB73" s="235"/>
      <c r="GC73" s="235"/>
      <c r="GD73" s="235"/>
      <c r="GE73" s="235"/>
      <c r="GF73" s="235"/>
      <c r="GG73" s="235"/>
      <c r="GH73" s="235"/>
      <c r="GI73" s="235"/>
      <c r="GJ73" s="235"/>
      <c r="GK73" s="235"/>
      <c r="GL73" s="235"/>
      <c r="GM73" s="235"/>
      <c r="GN73" s="235"/>
      <c r="GO73" s="235"/>
      <c r="GP73" s="235"/>
      <c r="GQ73" s="235"/>
      <c r="GR73" s="235"/>
      <c r="GS73" s="235"/>
      <c r="GT73" s="235"/>
      <c r="GU73" s="235"/>
      <c r="GV73" s="235"/>
      <c r="GW73" s="235"/>
      <c r="GX73" s="235"/>
      <c r="GY73" s="235"/>
      <c r="GZ73" s="235"/>
      <c r="HA73" s="235"/>
      <c r="HB73" s="235"/>
      <c r="HC73" s="235"/>
      <c r="HD73" s="235"/>
      <c r="HE73" s="235"/>
      <c r="HF73" s="235"/>
      <c r="HG73" s="235"/>
      <c r="HH73" s="235"/>
      <c r="HI73" s="235"/>
      <c r="HJ73" s="235"/>
      <c r="HK73" s="235"/>
      <c r="HL73" s="235"/>
      <c r="HM73" s="235"/>
      <c r="HN73" s="235"/>
      <c r="HO73" s="235"/>
      <c r="HP73" s="235"/>
      <c r="HQ73" s="235"/>
      <c r="HR73" s="235"/>
      <c r="HS73" s="235"/>
      <c r="HT73" s="235"/>
      <c r="HU73" s="235"/>
      <c r="HV73" s="235"/>
      <c r="HW73" s="235"/>
      <c r="HX73" s="235"/>
      <c r="HY73" s="235"/>
      <c r="HZ73" s="235"/>
      <c r="IA73" s="235"/>
      <c r="IB73" s="235"/>
      <c r="IC73" s="235"/>
      <c r="ID73" s="235"/>
      <c r="IE73" s="235"/>
      <c r="IF73" s="235"/>
      <c r="IG73" s="235"/>
      <c r="IH73" s="235"/>
      <c r="II73" s="235"/>
      <c r="IJ73" s="235"/>
      <c r="IK73" s="235"/>
      <c r="IL73" s="235"/>
      <c r="IM73" s="235"/>
      <c r="IN73" s="235"/>
      <c r="IO73" s="235"/>
      <c r="IP73" s="235"/>
      <c r="IQ73" s="235"/>
      <c r="IR73" s="235"/>
      <c r="IS73" s="235"/>
      <c r="IT73" s="235"/>
      <c r="IU73" s="235"/>
      <c r="IV73" s="235"/>
      <c r="IW73" s="235"/>
      <c r="IX73" s="235"/>
      <c r="IY73" s="235"/>
      <c r="IZ73" s="235"/>
      <c r="JA73" s="235"/>
      <c r="JB73" s="235"/>
      <c r="JC73" s="235"/>
      <c r="JD73" s="235"/>
      <c r="JE73" s="235"/>
      <c r="JF73" s="235"/>
      <c r="JG73" s="235"/>
      <c r="JH73" s="235"/>
      <c r="JI73" s="235"/>
      <c r="JJ73" s="235"/>
      <c r="JK73" s="235"/>
      <c r="JL73" s="235"/>
      <c r="JM73" s="235"/>
      <c r="JN73" s="235"/>
      <c r="JO73" s="235"/>
      <c r="JP73" s="235"/>
      <c r="JQ73" s="235"/>
      <c r="JR73" s="235"/>
      <c r="JS73" s="235"/>
      <c r="JT73" s="235"/>
      <c r="JU73" s="235"/>
      <c r="JV73" s="235"/>
      <c r="JW73" s="235"/>
      <c r="JX73" s="235"/>
      <c r="JY73" s="235"/>
      <c r="JZ73" s="235"/>
      <c r="KA73" s="235"/>
      <c r="KB73" s="235"/>
      <c r="KC73" s="235"/>
      <c r="KD73" s="235"/>
      <c r="KE73" s="235"/>
      <c r="KF73" s="235"/>
      <c r="KG73" s="235"/>
      <c r="KH73" s="235"/>
      <c r="KI73" s="235"/>
      <c r="KJ73" s="235"/>
      <c r="KK73" s="235"/>
      <c r="KL73" s="235"/>
      <c r="KM73" s="235"/>
      <c r="KN73" s="235"/>
      <c r="KO73" s="235"/>
      <c r="KP73" s="235"/>
      <c r="KQ73" s="235"/>
      <c r="KR73" s="235"/>
      <c r="KS73" s="235"/>
      <c r="KT73" s="235"/>
      <c r="KU73" s="235"/>
      <c r="KV73" s="235"/>
      <c r="KW73" s="235"/>
      <c r="KX73" s="235"/>
      <c r="KY73" s="235"/>
      <c r="KZ73" s="235"/>
      <c r="LA73" s="235"/>
      <c r="LB73" s="235"/>
      <c r="LC73" s="235"/>
      <c r="LD73" s="235"/>
      <c r="LE73" s="235"/>
      <c r="LF73" s="235"/>
      <c r="LG73" s="235"/>
      <c r="LH73" s="235"/>
      <c r="LI73" s="235"/>
      <c r="LJ73" s="235"/>
      <c r="LK73" s="235"/>
      <c r="LL73" s="235"/>
      <c r="LM73" s="235"/>
      <c r="LN73" s="235"/>
      <c r="LO73" s="235"/>
      <c r="LP73" s="235"/>
      <c r="LQ73" s="235"/>
      <c r="LR73" s="235"/>
      <c r="LS73" s="235"/>
      <c r="LT73" s="235"/>
      <c r="LU73" s="235"/>
      <c r="LV73" s="235"/>
      <c r="LW73" s="235"/>
      <c r="LX73" s="235"/>
      <c r="LY73" s="235"/>
      <c r="LZ73" s="235"/>
      <c r="MA73" s="235"/>
      <c r="MB73" s="235"/>
      <c r="MC73" s="235"/>
      <c r="MD73" s="235"/>
      <c r="ME73" s="235"/>
      <c r="MF73" s="235"/>
      <c r="MG73" s="235"/>
      <c r="MH73" s="235"/>
      <c r="MI73" s="235"/>
      <c r="MJ73" s="235"/>
      <c r="MK73" s="235"/>
      <c r="ML73" s="235"/>
      <c r="MM73" s="235"/>
      <c r="MN73" s="235"/>
      <c r="MO73" s="235"/>
      <c r="MP73" s="235"/>
      <c r="MQ73" s="235"/>
      <c r="MR73" s="235"/>
      <c r="MS73" s="235"/>
      <c r="MT73" s="235"/>
      <c r="MU73" s="235"/>
      <c r="MV73" s="235"/>
      <c r="MW73" s="235"/>
      <c r="MX73" s="235"/>
      <c r="MY73" s="235"/>
      <c r="MZ73" s="235"/>
      <c r="NA73" s="235"/>
      <c r="NB73" s="235"/>
      <c r="NC73" s="235"/>
      <c r="ND73" s="235"/>
      <c r="NE73" s="235"/>
      <c r="NF73" s="235"/>
      <c r="NG73" s="235"/>
      <c r="NH73" s="235"/>
      <c r="NI73" s="235"/>
      <c r="NJ73" s="235"/>
      <c r="NK73" s="235"/>
      <c r="NL73" s="235"/>
      <c r="NM73" s="235"/>
      <c r="NN73" s="235"/>
      <c r="NO73" s="235"/>
      <c r="NP73" s="235"/>
      <c r="NQ73" s="235"/>
      <c r="NR73" s="235"/>
      <c r="NS73" s="235"/>
      <c r="NT73" s="235"/>
    </row>
    <row r="74" spans="1:384" ht="13.5" thickBot="1" x14ac:dyDescent="0.25">
      <c r="A74" s="81" t="s">
        <v>118</v>
      </c>
      <c r="B74" s="82">
        <v>2597.6895209999998</v>
      </c>
      <c r="C74" s="82">
        <v>3528.1219388047862</v>
      </c>
      <c r="D74" s="82">
        <v>2622.8369039999998</v>
      </c>
      <c r="E74" s="82">
        <v>2854.3358410000001</v>
      </c>
      <c r="F74" s="149">
        <v>3307.7494613705535</v>
      </c>
      <c r="G74" s="82">
        <v>1520.731612</v>
      </c>
      <c r="H74" s="82">
        <v>1610.9278980101701</v>
      </c>
      <c r="I74" s="82">
        <v>1746.1311359999997</v>
      </c>
      <c r="J74" s="82">
        <v>1450.637534</v>
      </c>
      <c r="K74" s="149">
        <v>1272.0114193101433</v>
      </c>
      <c r="L74" s="83" t="s">
        <v>119</v>
      </c>
      <c r="CD74" s="235"/>
      <c r="CE74" s="235"/>
      <c r="CF74" s="235"/>
      <c r="CG74" s="235"/>
      <c r="CH74" s="235"/>
      <c r="CI74" s="235"/>
      <c r="CJ74" s="235"/>
      <c r="CK74" s="235"/>
      <c r="CL74" s="235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5"/>
      <c r="DE74" s="235"/>
      <c r="DF74" s="235"/>
      <c r="DG74" s="235"/>
      <c r="DH74" s="235"/>
      <c r="DI74" s="235"/>
      <c r="DJ74" s="235"/>
      <c r="DK74" s="235"/>
      <c r="DL74" s="235"/>
      <c r="DM74" s="235"/>
      <c r="DN74" s="235"/>
      <c r="DO74" s="235"/>
      <c r="DP74" s="235"/>
      <c r="DQ74" s="235"/>
      <c r="DR74" s="235"/>
      <c r="DS74" s="235"/>
      <c r="DT74" s="235"/>
      <c r="DU74" s="235"/>
      <c r="DV74" s="235"/>
      <c r="DW74" s="235"/>
      <c r="DX74" s="235"/>
      <c r="DY74" s="235"/>
      <c r="DZ74" s="235"/>
      <c r="EA74" s="235"/>
      <c r="EB74" s="235"/>
      <c r="EC74" s="235"/>
      <c r="ED74" s="235"/>
      <c r="EE74" s="235"/>
      <c r="EF74" s="235"/>
      <c r="EG74" s="235"/>
      <c r="EH74" s="235"/>
      <c r="EI74" s="235"/>
      <c r="EJ74" s="235"/>
      <c r="EK74" s="235"/>
      <c r="EL74" s="235"/>
      <c r="EM74" s="235"/>
      <c r="EN74" s="235"/>
      <c r="EO74" s="235"/>
      <c r="EP74" s="235"/>
      <c r="EQ74" s="235"/>
      <c r="ER74" s="235"/>
      <c r="ES74" s="235"/>
      <c r="ET74" s="235"/>
      <c r="EU74" s="235"/>
      <c r="EV74" s="235"/>
      <c r="EW74" s="235"/>
      <c r="EX74" s="235"/>
      <c r="EY74" s="235"/>
      <c r="EZ74" s="235"/>
      <c r="FA74" s="235"/>
      <c r="FB74" s="235"/>
      <c r="FC74" s="235"/>
      <c r="FD74" s="235"/>
      <c r="FE74" s="235"/>
      <c r="FF74" s="235"/>
      <c r="FG74" s="235"/>
      <c r="FH74" s="235"/>
      <c r="FI74" s="235"/>
      <c r="FJ74" s="235"/>
      <c r="FK74" s="235"/>
      <c r="FL74" s="235"/>
      <c r="FM74" s="235"/>
      <c r="FN74" s="235"/>
      <c r="FO74" s="235"/>
      <c r="FP74" s="235"/>
      <c r="FQ74" s="235"/>
      <c r="FR74" s="235"/>
      <c r="FS74" s="235"/>
      <c r="FT74" s="235"/>
      <c r="FU74" s="235"/>
      <c r="FV74" s="235"/>
      <c r="FW74" s="235"/>
      <c r="FX74" s="235"/>
      <c r="FY74" s="235"/>
      <c r="FZ74" s="235"/>
      <c r="GA74" s="235"/>
      <c r="GB74" s="235"/>
      <c r="GC74" s="235"/>
      <c r="GD74" s="235"/>
      <c r="GE74" s="235"/>
      <c r="GF74" s="235"/>
      <c r="GG74" s="235"/>
      <c r="GH74" s="235"/>
      <c r="GI74" s="235"/>
      <c r="GJ74" s="235"/>
      <c r="GK74" s="235"/>
      <c r="GL74" s="235"/>
      <c r="GM74" s="235"/>
      <c r="GN74" s="235"/>
      <c r="GO74" s="235"/>
      <c r="GP74" s="235"/>
      <c r="GQ74" s="235"/>
      <c r="GR74" s="235"/>
      <c r="GS74" s="235"/>
      <c r="GT74" s="235"/>
      <c r="GU74" s="235"/>
      <c r="GV74" s="235"/>
      <c r="GW74" s="235"/>
      <c r="GX74" s="235"/>
      <c r="GY74" s="235"/>
      <c r="GZ74" s="235"/>
      <c r="HA74" s="235"/>
      <c r="HB74" s="235"/>
      <c r="HC74" s="235"/>
      <c r="HD74" s="235"/>
      <c r="HE74" s="235"/>
      <c r="HF74" s="235"/>
      <c r="HG74" s="235"/>
      <c r="HH74" s="235"/>
      <c r="HI74" s="235"/>
      <c r="HJ74" s="235"/>
      <c r="HK74" s="235"/>
      <c r="HL74" s="235"/>
      <c r="HM74" s="235"/>
      <c r="HN74" s="235"/>
      <c r="HO74" s="235"/>
      <c r="HP74" s="235"/>
      <c r="HQ74" s="235"/>
      <c r="HR74" s="235"/>
      <c r="HS74" s="235"/>
      <c r="HT74" s="235"/>
      <c r="HU74" s="235"/>
      <c r="HV74" s="235"/>
      <c r="HW74" s="235"/>
      <c r="HX74" s="235"/>
      <c r="HY74" s="235"/>
      <c r="HZ74" s="235"/>
      <c r="IA74" s="235"/>
      <c r="IB74" s="235"/>
      <c r="IC74" s="235"/>
      <c r="ID74" s="235"/>
      <c r="IE74" s="235"/>
      <c r="IF74" s="235"/>
      <c r="IG74" s="235"/>
      <c r="IH74" s="235"/>
      <c r="II74" s="235"/>
      <c r="IJ74" s="235"/>
      <c r="IK74" s="235"/>
      <c r="IL74" s="235"/>
      <c r="IM74" s="235"/>
      <c r="IN74" s="235"/>
      <c r="IO74" s="235"/>
      <c r="IP74" s="235"/>
      <c r="IQ74" s="235"/>
      <c r="IR74" s="235"/>
      <c r="IS74" s="235"/>
      <c r="IT74" s="235"/>
      <c r="IU74" s="235"/>
      <c r="IV74" s="235"/>
      <c r="IW74" s="235"/>
      <c r="IX74" s="235"/>
      <c r="IY74" s="235"/>
      <c r="IZ74" s="235"/>
      <c r="JA74" s="235"/>
      <c r="JB74" s="235"/>
      <c r="JC74" s="235"/>
      <c r="JD74" s="235"/>
      <c r="JE74" s="235"/>
      <c r="JF74" s="235"/>
      <c r="JG74" s="235"/>
      <c r="JH74" s="235"/>
      <c r="JI74" s="235"/>
      <c r="JJ74" s="235"/>
      <c r="JK74" s="235"/>
      <c r="JL74" s="235"/>
      <c r="JM74" s="235"/>
      <c r="JN74" s="235"/>
      <c r="JO74" s="235"/>
      <c r="JP74" s="235"/>
      <c r="JQ74" s="235"/>
      <c r="JR74" s="235"/>
      <c r="JS74" s="235"/>
      <c r="JT74" s="235"/>
      <c r="JU74" s="235"/>
      <c r="JV74" s="235"/>
      <c r="JW74" s="235"/>
      <c r="JX74" s="235"/>
      <c r="JY74" s="235"/>
      <c r="JZ74" s="235"/>
      <c r="KA74" s="235"/>
      <c r="KB74" s="235"/>
      <c r="KC74" s="235"/>
      <c r="KD74" s="235"/>
      <c r="KE74" s="235"/>
      <c r="KF74" s="235"/>
      <c r="KG74" s="235"/>
      <c r="KH74" s="235"/>
      <c r="KI74" s="235"/>
      <c r="KJ74" s="235"/>
      <c r="KK74" s="235"/>
      <c r="KL74" s="235"/>
      <c r="KM74" s="235"/>
      <c r="KN74" s="235"/>
      <c r="KO74" s="235"/>
      <c r="KP74" s="235"/>
      <c r="KQ74" s="235"/>
      <c r="KR74" s="235"/>
      <c r="KS74" s="235"/>
      <c r="KT74" s="235"/>
      <c r="KU74" s="235"/>
      <c r="KV74" s="235"/>
      <c r="KW74" s="235"/>
      <c r="KX74" s="235"/>
      <c r="KY74" s="235"/>
      <c r="KZ74" s="235"/>
      <c r="LA74" s="235"/>
      <c r="LB74" s="235"/>
      <c r="LC74" s="235"/>
      <c r="LD74" s="235"/>
      <c r="LE74" s="235"/>
      <c r="LF74" s="235"/>
      <c r="LG74" s="235"/>
      <c r="LH74" s="235"/>
      <c r="LI74" s="235"/>
      <c r="LJ74" s="235"/>
      <c r="LK74" s="235"/>
      <c r="LL74" s="235"/>
      <c r="LM74" s="235"/>
      <c r="LN74" s="235"/>
      <c r="LO74" s="235"/>
      <c r="LP74" s="235"/>
      <c r="LQ74" s="235"/>
      <c r="LR74" s="235"/>
      <c r="LS74" s="235"/>
      <c r="LT74" s="235"/>
      <c r="LU74" s="235"/>
      <c r="LV74" s="235"/>
      <c r="LW74" s="235"/>
      <c r="LX74" s="235"/>
      <c r="LY74" s="235"/>
      <c r="LZ74" s="235"/>
      <c r="MA74" s="235"/>
      <c r="MB74" s="235"/>
      <c r="MC74" s="235"/>
      <c r="MD74" s="235"/>
      <c r="ME74" s="235"/>
      <c r="MF74" s="235"/>
      <c r="MG74" s="235"/>
      <c r="MH74" s="235"/>
      <c r="MI74" s="235"/>
      <c r="MJ74" s="235"/>
      <c r="MK74" s="235"/>
      <c r="ML74" s="235"/>
      <c r="MM74" s="235"/>
      <c r="MN74" s="235"/>
      <c r="MO74" s="235"/>
      <c r="MP74" s="235"/>
      <c r="MQ74" s="235"/>
      <c r="MR74" s="235"/>
      <c r="MS74" s="235"/>
      <c r="MT74" s="235"/>
      <c r="MU74" s="235"/>
      <c r="MV74" s="235"/>
      <c r="MW74" s="235"/>
      <c r="MX74" s="235"/>
      <c r="MY74" s="235"/>
      <c r="MZ74" s="235"/>
      <c r="NA74" s="235"/>
      <c r="NB74" s="235"/>
      <c r="NC74" s="235"/>
      <c r="ND74" s="235"/>
      <c r="NE74" s="235"/>
      <c r="NF74" s="235"/>
      <c r="NG74" s="235"/>
      <c r="NH74" s="235"/>
      <c r="NI74" s="235"/>
      <c r="NJ74" s="235"/>
      <c r="NK74" s="235"/>
      <c r="NL74" s="235"/>
      <c r="NM74" s="235"/>
      <c r="NN74" s="235"/>
      <c r="NO74" s="235"/>
      <c r="NP74" s="235"/>
      <c r="NQ74" s="235"/>
      <c r="NR74" s="235"/>
      <c r="NS74" s="235"/>
      <c r="NT74" s="235"/>
    </row>
    <row r="75" spans="1:384" s="236" customFormat="1" ht="25.5" x14ac:dyDescent="0.2">
      <c r="A75" s="78" t="s">
        <v>120</v>
      </c>
      <c r="B75" s="19">
        <v>2659.8728769999998</v>
      </c>
      <c r="C75" s="19">
        <v>2769.9704351828191</v>
      </c>
      <c r="D75" s="19">
        <v>2670.5963279999996</v>
      </c>
      <c r="E75" s="19">
        <v>2785.400854</v>
      </c>
      <c r="F75" s="150">
        <v>2719.2168704335359</v>
      </c>
      <c r="G75" s="19">
        <v>379.71887199999998</v>
      </c>
      <c r="H75" s="19">
        <v>423.77527346471271</v>
      </c>
      <c r="I75" s="19">
        <v>283.20756</v>
      </c>
      <c r="J75" s="19">
        <v>237.264634</v>
      </c>
      <c r="K75" s="150">
        <v>269.21021226260899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</row>
    <row r="76" spans="1:384" x14ac:dyDescent="0.2">
      <c r="A76" s="41" t="s">
        <v>122</v>
      </c>
      <c r="B76" s="47">
        <v>855.43862799999999</v>
      </c>
      <c r="C76" s="47">
        <v>789.21249328468809</v>
      </c>
      <c r="D76" s="47">
        <v>914.41823999999997</v>
      </c>
      <c r="E76" s="47">
        <v>773.01934399999993</v>
      </c>
      <c r="F76" s="137">
        <v>581.12798402802139</v>
      </c>
      <c r="G76" s="47">
        <v>92.597859999999997</v>
      </c>
      <c r="H76" s="47">
        <v>166.92905833592394</v>
      </c>
      <c r="I76" s="47">
        <v>94.208375999999987</v>
      </c>
      <c r="J76" s="47">
        <v>61.857797999999995</v>
      </c>
      <c r="K76" s="137">
        <v>75.748847455854715</v>
      </c>
      <c r="L76" s="42" t="s">
        <v>123</v>
      </c>
      <c r="CD76" s="235"/>
      <c r="CE76" s="235"/>
      <c r="CF76" s="235"/>
      <c r="CG76" s="235"/>
      <c r="CH76" s="235"/>
      <c r="CI76" s="235"/>
      <c r="CJ76" s="235"/>
      <c r="CK76" s="235"/>
      <c r="CL76" s="235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5"/>
      <c r="DE76" s="235"/>
      <c r="DF76" s="235"/>
      <c r="DG76" s="235"/>
      <c r="DH76" s="235"/>
      <c r="DI76" s="235"/>
      <c r="DJ76" s="235"/>
      <c r="DK76" s="235"/>
      <c r="DL76" s="235"/>
      <c r="DM76" s="235"/>
      <c r="DN76" s="235"/>
      <c r="DO76" s="235"/>
      <c r="DP76" s="235"/>
      <c r="DQ76" s="235"/>
      <c r="DR76" s="235"/>
      <c r="DS76" s="235"/>
      <c r="DT76" s="235"/>
      <c r="DU76" s="235"/>
      <c r="DV76" s="235"/>
      <c r="DW76" s="235"/>
      <c r="DX76" s="235"/>
      <c r="DY76" s="235"/>
      <c r="DZ76" s="235"/>
      <c r="EA76" s="235"/>
      <c r="EB76" s="235"/>
      <c r="EC76" s="235"/>
      <c r="ED76" s="235"/>
      <c r="EE76" s="235"/>
      <c r="EF76" s="235"/>
      <c r="EG76" s="235"/>
      <c r="EH76" s="235"/>
      <c r="EI76" s="235"/>
      <c r="EJ76" s="235"/>
      <c r="EK76" s="235"/>
      <c r="EL76" s="235"/>
      <c r="EM76" s="235"/>
      <c r="EN76" s="235"/>
      <c r="EO76" s="235"/>
      <c r="EP76" s="235"/>
      <c r="EQ76" s="235"/>
      <c r="ER76" s="235"/>
      <c r="ES76" s="235"/>
      <c r="ET76" s="235"/>
      <c r="EU76" s="235"/>
      <c r="EV76" s="235"/>
      <c r="EW76" s="235"/>
      <c r="EX76" s="235"/>
      <c r="EY76" s="235"/>
      <c r="EZ76" s="235"/>
      <c r="FA76" s="235"/>
      <c r="FB76" s="235"/>
      <c r="FC76" s="235"/>
      <c r="FD76" s="235"/>
      <c r="FE76" s="235"/>
      <c r="FF76" s="235"/>
      <c r="FG76" s="235"/>
      <c r="FH76" s="235"/>
      <c r="FI76" s="235"/>
      <c r="FJ76" s="235"/>
      <c r="FK76" s="235"/>
      <c r="FL76" s="235"/>
      <c r="FM76" s="235"/>
      <c r="FN76" s="235"/>
      <c r="FO76" s="235"/>
      <c r="FP76" s="235"/>
      <c r="FQ76" s="235"/>
      <c r="FR76" s="235"/>
      <c r="FS76" s="235"/>
      <c r="FT76" s="235"/>
      <c r="FU76" s="235"/>
      <c r="FV76" s="235"/>
      <c r="FW76" s="235"/>
      <c r="FX76" s="235"/>
      <c r="FY76" s="235"/>
      <c r="FZ76" s="235"/>
      <c r="GA76" s="235"/>
      <c r="GB76" s="235"/>
      <c r="GC76" s="235"/>
      <c r="GD76" s="235"/>
      <c r="GE76" s="235"/>
      <c r="GF76" s="235"/>
      <c r="GG76" s="235"/>
      <c r="GH76" s="235"/>
      <c r="GI76" s="235"/>
      <c r="GJ76" s="235"/>
      <c r="GK76" s="235"/>
      <c r="GL76" s="235"/>
      <c r="GM76" s="235"/>
      <c r="GN76" s="235"/>
      <c r="GO76" s="235"/>
      <c r="GP76" s="235"/>
      <c r="GQ76" s="235"/>
      <c r="GR76" s="235"/>
      <c r="GS76" s="235"/>
      <c r="GT76" s="235"/>
      <c r="GU76" s="235"/>
      <c r="GV76" s="235"/>
      <c r="GW76" s="235"/>
      <c r="GX76" s="235"/>
      <c r="GY76" s="235"/>
      <c r="GZ76" s="235"/>
      <c r="HA76" s="235"/>
      <c r="HB76" s="235"/>
      <c r="HC76" s="235"/>
      <c r="HD76" s="235"/>
      <c r="HE76" s="235"/>
      <c r="HF76" s="235"/>
      <c r="HG76" s="235"/>
      <c r="HH76" s="235"/>
      <c r="HI76" s="235"/>
      <c r="HJ76" s="235"/>
      <c r="HK76" s="235"/>
      <c r="HL76" s="235"/>
      <c r="HM76" s="235"/>
      <c r="HN76" s="235"/>
      <c r="HO76" s="235"/>
      <c r="HP76" s="235"/>
      <c r="HQ76" s="235"/>
      <c r="HR76" s="235"/>
      <c r="HS76" s="235"/>
      <c r="HT76" s="235"/>
      <c r="HU76" s="235"/>
      <c r="HV76" s="235"/>
      <c r="HW76" s="235"/>
      <c r="HX76" s="235"/>
      <c r="HY76" s="235"/>
      <c r="HZ76" s="235"/>
      <c r="IA76" s="235"/>
      <c r="IB76" s="235"/>
      <c r="IC76" s="235"/>
      <c r="ID76" s="235"/>
      <c r="IE76" s="235"/>
      <c r="IF76" s="235"/>
      <c r="IG76" s="235"/>
      <c r="IH76" s="235"/>
      <c r="II76" s="235"/>
      <c r="IJ76" s="235"/>
      <c r="IK76" s="235"/>
      <c r="IL76" s="235"/>
      <c r="IM76" s="235"/>
      <c r="IN76" s="235"/>
      <c r="IO76" s="235"/>
      <c r="IP76" s="235"/>
      <c r="IQ76" s="235"/>
      <c r="IR76" s="235"/>
      <c r="IS76" s="235"/>
      <c r="IT76" s="235"/>
      <c r="IU76" s="235"/>
      <c r="IV76" s="235"/>
      <c r="IW76" s="235"/>
      <c r="IX76" s="235"/>
      <c r="IY76" s="235"/>
      <c r="IZ76" s="235"/>
      <c r="JA76" s="235"/>
      <c r="JB76" s="235"/>
      <c r="JC76" s="235"/>
      <c r="JD76" s="235"/>
      <c r="JE76" s="235"/>
      <c r="JF76" s="235"/>
      <c r="JG76" s="235"/>
      <c r="JH76" s="235"/>
      <c r="JI76" s="235"/>
      <c r="JJ76" s="235"/>
      <c r="JK76" s="235"/>
      <c r="JL76" s="235"/>
      <c r="JM76" s="235"/>
      <c r="JN76" s="235"/>
      <c r="JO76" s="235"/>
      <c r="JP76" s="235"/>
      <c r="JQ76" s="235"/>
      <c r="JR76" s="235"/>
      <c r="JS76" s="235"/>
      <c r="JT76" s="235"/>
      <c r="JU76" s="235"/>
      <c r="JV76" s="235"/>
      <c r="JW76" s="235"/>
      <c r="JX76" s="235"/>
      <c r="JY76" s="235"/>
      <c r="JZ76" s="235"/>
      <c r="KA76" s="235"/>
      <c r="KB76" s="235"/>
      <c r="KC76" s="235"/>
      <c r="KD76" s="235"/>
      <c r="KE76" s="235"/>
      <c r="KF76" s="235"/>
      <c r="KG76" s="235"/>
      <c r="KH76" s="235"/>
      <c r="KI76" s="235"/>
      <c r="KJ76" s="235"/>
      <c r="KK76" s="235"/>
      <c r="KL76" s="235"/>
      <c r="KM76" s="235"/>
      <c r="KN76" s="235"/>
      <c r="KO76" s="235"/>
      <c r="KP76" s="235"/>
      <c r="KQ76" s="235"/>
      <c r="KR76" s="235"/>
      <c r="KS76" s="235"/>
      <c r="KT76" s="235"/>
      <c r="KU76" s="235"/>
      <c r="KV76" s="235"/>
      <c r="KW76" s="235"/>
      <c r="KX76" s="235"/>
      <c r="KY76" s="235"/>
      <c r="KZ76" s="235"/>
      <c r="LA76" s="235"/>
      <c r="LB76" s="235"/>
      <c r="LC76" s="235"/>
      <c r="LD76" s="235"/>
      <c r="LE76" s="235"/>
      <c r="LF76" s="235"/>
      <c r="LG76" s="235"/>
      <c r="LH76" s="235"/>
      <c r="LI76" s="235"/>
      <c r="LJ76" s="235"/>
      <c r="LK76" s="235"/>
      <c r="LL76" s="235"/>
      <c r="LM76" s="235"/>
      <c r="LN76" s="235"/>
      <c r="LO76" s="235"/>
      <c r="LP76" s="235"/>
      <c r="LQ76" s="235"/>
      <c r="LR76" s="235"/>
      <c r="LS76" s="235"/>
      <c r="LT76" s="235"/>
      <c r="LU76" s="235"/>
      <c r="LV76" s="235"/>
      <c r="LW76" s="235"/>
      <c r="LX76" s="235"/>
      <c r="LY76" s="235"/>
      <c r="LZ76" s="235"/>
      <c r="MA76" s="235"/>
      <c r="MB76" s="235"/>
      <c r="MC76" s="235"/>
      <c r="MD76" s="235"/>
      <c r="ME76" s="235"/>
      <c r="MF76" s="235"/>
      <c r="MG76" s="235"/>
      <c r="MH76" s="235"/>
      <c r="MI76" s="235"/>
      <c r="MJ76" s="235"/>
      <c r="MK76" s="235"/>
      <c r="ML76" s="235"/>
      <c r="MM76" s="235"/>
      <c r="MN76" s="235"/>
      <c r="MO76" s="235"/>
      <c r="MP76" s="235"/>
      <c r="MQ76" s="235"/>
      <c r="MR76" s="235"/>
      <c r="MS76" s="235"/>
      <c r="MT76" s="235"/>
      <c r="MU76" s="235"/>
      <c r="MV76" s="235"/>
      <c r="MW76" s="235"/>
      <c r="MX76" s="235"/>
      <c r="MY76" s="235"/>
      <c r="MZ76" s="235"/>
      <c r="NA76" s="235"/>
      <c r="NB76" s="235"/>
      <c r="NC76" s="235"/>
      <c r="ND76" s="235"/>
      <c r="NE76" s="235"/>
      <c r="NF76" s="235"/>
      <c r="NG76" s="235"/>
      <c r="NH76" s="235"/>
      <c r="NI76" s="235"/>
      <c r="NJ76" s="235"/>
      <c r="NK76" s="235"/>
      <c r="NL76" s="235"/>
      <c r="NM76" s="235"/>
      <c r="NN76" s="235"/>
      <c r="NO76" s="235"/>
      <c r="NP76" s="235"/>
      <c r="NQ76" s="235"/>
      <c r="NR76" s="235"/>
      <c r="NS76" s="235"/>
      <c r="NT76" s="235"/>
    </row>
    <row r="77" spans="1:384" x14ac:dyDescent="0.2">
      <c r="A77" s="41" t="s">
        <v>124</v>
      </c>
      <c r="B77" s="47">
        <v>747.21224500000005</v>
      </c>
      <c r="C77" s="47">
        <v>569.52106158593313</v>
      </c>
      <c r="D77" s="47">
        <v>551.99992799999995</v>
      </c>
      <c r="E77" s="47">
        <v>447.753266</v>
      </c>
      <c r="F77" s="137">
        <v>408.21067626030856</v>
      </c>
      <c r="G77" s="47">
        <v>124.476562</v>
      </c>
      <c r="H77" s="47">
        <v>162.43277843588726</v>
      </c>
      <c r="I77" s="47">
        <v>136.58030399999998</v>
      </c>
      <c r="J77" s="47">
        <v>88.478380999999999</v>
      </c>
      <c r="K77" s="137">
        <v>90.057399783031883</v>
      </c>
      <c r="L77" s="42" t="s">
        <v>125</v>
      </c>
      <c r="CD77" s="235"/>
      <c r="CE77" s="235"/>
      <c r="CF77" s="235"/>
      <c r="CG77" s="235"/>
      <c r="CH77" s="235"/>
      <c r="CI77" s="235"/>
      <c r="CJ77" s="235"/>
      <c r="CK77" s="235"/>
      <c r="CL77" s="235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5"/>
      <c r="DE77" s="235"/>
      <c r="DF77" s="235"/>
      <c r="DG77" s="235"/>
      <c r="DH77" s="235"/>
      <c r="DI77" s="235"/>
      <c r="DJ77" s="235"/>
      <c r="DK77" s="235"/>
      <c r="DL77" s="235"/>
      <c r="DM77" s="235"/>
      <c r="DN77" s="235"/>
      <c r="DO77" s="235"/>
      <c r="DP77" s="235"/>
      <c r="DQ77" s="235"/>
      <c r="DR77" s="235"/>
      <c r="DS77" s="235"/>
      <c r="DT77" s="235"/>
      <c r="DU77" s="235"/>
      <c r="DV77" s="235"/>
      <c r="DW77" s="235"/>
      <c r="DX77" s="235"/>
      <c r="DY77" s="235"/>
      <c r="DZ77" s="235"/>
      <c r="EA77" s="235"/>
      <c r="EB77" s="235"/>
      <c r="EC77" s="235"/>
      <c r="ED77" s="235"/>
      <c r="EE77" s="235"/>
      <c r="EF77" s="235"/>
      <c r="EG77" s="235"/>
      <c r="EH77" s="235"/>
      <c r="EI77" s="235"/>
      <c r="EJ77" s="235"/>
      <c r="EK77" s="235"/>
      <c r="EL77" s="235"/>
      <c r="EM77" s="235"/>
      <c r="EN77" s="235"/>
      <c r="EO77" s="235"/>
      <c r="EP77" s="235"/>
      <c r="EQ77" s="235"/>
      <c r="ER77" s="235"/>
      <c r="ES77" s="235"/>
      <c r="ET77" s="235"/>
      <c r="EU77" s="235"/>
      <c r="EV77" s="235"/>
      <c r="EW77" s="235"/>
      <c r="EX77" s="235"/>
      <c r="EY77" s="235"/>
      <c r="EZ77" s="235"/>
      <c r="FA77" s="235"/>
      <c r="FB77" s="235"/>
      <c r="FC77" s="235"/>
      <c r="FD77" s="235"/>
      <c r="FE77" s="235"/>
      <c r="FF77" s="235"/>
      <c r="FG77" s="235"/>
      <c r="FH77" s="235"/>
      <c r="FI77" s="235"/>
      <c r="FJ77" s="235"/>
      <c r="FK77" s="235"/>
      <c r="FL77" s="235"/>
      <c r="FM77" s="235"/>
      <c r="FN77" s="235"/>
      <c r="FO77" s="235"/>
      <c r="FP77" s="235"/>
      <c r="FQ77" s="235"/>
      <c r="FR77" s="235"/>
      <c r="FS77" s="235"/>
      <c r="FT77" s="235"/>
      <c r="FU77" s="235"/>
      <c r="FV77" s="235"/>
      <c r="FW77" s="235"/>
      <c r="FX77" s="235"/>
      <c r="FY77" s="235"/>
      <c r="FZ77" s="235"/>
      <c r="GA77" s="235"/>
      <c r="GB77" s="235"/>
      <c r="GC77" s="235"/>
      <c r="GD77" s="235"/>
      <c r="GE77" s="235"/>
      <c r="GF77" s="235"/>
      <c r="GG77" s="235"/>
      <c r="GH77" s="235"/>
      <c r="GI77" s="235"/>
      <c r="GJ77" s="235"/>
      <c r="GK77" s="235"/>
      <c r="GL77" s="235"/>
      <c r="GM77" s="235"/>
      <c r="GN77" s="235"/>
      <c r="GO77" s="235"/>
      <c r="GP77" s="235"/>
      <c r="GQ77" s="235"/>
      <c r="GR77" s="235"/>
      <c r="GS77" s="235"/>
      <c r="GT77" s="235"/>
      <c r="GU77" s="235"/>
      <c r="GV77" s="235"/>
      <c r="GW77" s="235"/>
      <c r="GX77" s="235"/>
      <c r="GY77" s="235"/>
      <c r="GZ77" s="235"/>
      <c r="HA77" s="235"/>
      <c r="HB77" s="235"/>
      <c r="HC77" s="235"/>
      <c r="HD77" s="235"/>
      <c r="HE77" s="235"/>
      <c r="HF77" s="235"/>
      <c r="HG77" s="235"/>
      <c r="HH77" s="235"/>
      <c r="HI77" s="235"/>
      <c r="HJ77" s="235"/>
      <c r="HK77" s="235"/>
      <c r="HL77" s="235"/>
      <c r="HM77" s="235"/>
      <c r="HN77" s="235"/>
      <c r="HO77" s="235"/>
      <c r="HP77" s="235"/>
      <c r="HQ77" s="235"/>
      <c r="HR77" s="235"/>
      <c r="HS77" s="235"/>
      <c r="HT77" s="235"/>
      <c r="HU77" s="235"/>
      <c r="HV77" s="235"/>
      <c r="HW77" s="235"/>
      <c r="HX77" s="235"/>
      <c r="HY77" s="235"/>
      <c r="HZ77" s="235"/>
      <c r="IA77" s="235"/>
      <c r="IB77" s="235"/>
      <c r="IC77" s="235"/>
      <c r="ID77" s="235"/>
      <c r="IE77" s="235"/>
      <c r="IF77" s="235"/>
      <c r="IG77" s="235"/>
      <c r="IH77" s="235"/>
      <c r="II77" s="235"/>
      <c r="IJ77" s="235"/>
      <c r="IK77" s="235"/>
      <c r="IL77" s="235"/>
      <c r="IM77" s="235"/>
      <c r="IN77" s="235"/>
      <c r="IO77" s="235"/>
      <c r="IP77" s="235"/>
      <c r="IQ77" s="235"/>
      <c r="IR77" s="235"/>
      <c r="IS77" s="235"/>
      <c r="IT77" s="235"/>
      <c r="IU77" s="235"/>
      <c r="IV77" s="235"/>
      <c r="IW77" s="235"/>
      <c r="IX77" s="235"/>
      <c r="IY77" s="235"/>
      <c r="IZ77" s="235"/>
      <c r="JA77" s="235"/>
      <c r="JB77" s="235"/>
      <c r="JC77" s="235"/>
      <c r="JD77" s="235"/>
      <c r="JE77" s="235"/>
      <c r="JF77" s="235"/>
      <c r="JG77" s="235"/>
      <c r="JH77" s="235"/>
      <c r="JI77" s="235"/>
      <c r="JJ77" s="235"/>
      <c r="JK77" s="235"/>
      <c r="JL77" s="235"/>
      <c r="JM77" s="235"/>
      <c r="JN77" s="235"/>
      <c r="JO77" s="235"/>
      <c r="JP77" s="235"/>
      <c r="JQ77" s="235"/>
      <c r="JR77" s="235"/>
      <c r="JS77" s="235"/>
      <c r="JT77" s="235"/>
      <c r="JU77" s="235"/>
      <c r="JV77" s="235"/>
      <c r="JW77" s="235"/>
      <c r="JX77" s="235"/>
      <c r="JY77" s="235"/>
      <c r="JZ77" s="235"/>
      <c r="KA77" s="235"/>
      <c r="KB77" s="235"/>
      <c r="KC77" s="235"/>
      <c r="KD77" s="235"/>
      <c r="KE77" s="235"/>
      <c r="KF77" s="235"/>
      <c r="KG77" s="235"/>
      <c r="KH77" s="235"/>
      <c r="KI77" s="235"/>
      <c r="KJ77" s="235"/>
      <c r="KK77" s="235"/>
      <c r="KL77" s="235"/>
      <c r="KM77" s="235"/>
      <c r="KN77" s="235"/>
      <c r="KO77" s="235"/>
      <c r="KP77" s="235"/>
      <c r="KQ77" s="235"/>
      <c r="KR77" s="235"/>
      <c r="KS77" s="235"/>
      <c r="KT77" s="235"/>
      <c r="KU77" s="235"/>
      <c r="KV77" s="235"/>
      <c r="KW77" s="235"/>
      <c r="KX77" s="235"/>
      <c r="KY77" s="235"/>
      <c r="KZ77" s="235"/>
      <c r="LA77" s="235"/>
      <c r="LB77" s="235"/>
      <c r="LC77" s="235"/>
      <c r="LD77" s="235"/>
      <c r="LE77" s="235"/>
      <c r="LF77" s="235"/>
      <c r="LG77" s="235"/>
      <c r="LH77" s="235"/>
      <c r="LI77" s="235"/>
      <c r="LJ77" s="235"/>
      <c r="LK77" s="235"/>
      <c r="LL77" s="235"/>
      <c r="LM77" s="235"/>
      <c r="LN77" s="235"/>
      <c r="LO77" s="235"/>
      <c r="LP77" s="235"/>
      <c r="LQ77" s="235"/>
      <c r="LR77" s="235"/>
      <c r="LS77" s="235"/>
      <c r="LT77" s="235"/>
      <c r="LU77" s="235"/>
      <c r="LV77" s="235"/>
      <c r="LW77" s="235"/>
      <c r="LX77" s="235"/>
      <c r="LY77" s="235"/>
      <c r="LZ77" s="235"/>
      <c r="MA77" s="235"/>
      <c r="MB77" s="235"/>
      <c r="MC77" s="235"/>
      <c r="MD77" s="235"/>
      <c r="ME77" s="235"/>
      <c r="MF77" s="235"/>
      <c r="MG77" s="235"/>
      <c r="MH77" s="235"/>
      <c r="MI77" s="235"/>
      <c r="MJ77" s="235"/>
      <c r="MK77" s="235"/>
      <c r="ML77" s="235"/>
      <c r="MM77" s="235"/>
      <c r="MN77" s="235"/>
      <c r="MO77" s="235"/>
      <c r="MP77" s="235"/>
      <c r="MQ77" s="235"/>
      <c r="MR77" s="235"/>
      <c r="MS77" s="235"/>
      <c r="MT77" s="235"/>
      <c r="MU77" s="235"/>
      <c r="MV77" s="235"/>
      <c r="MW77" s="235"/>
      <c r="MX77" s="235"/>
      <c r="MY77" s="235"/>
      <c r="MZ77" s="235"/>
      <c r="NA77" s="235"/>
      <c r="NB77" s="235"/>
      <c r="NC77" s="235"/>
      <c r="ND77" s="235"/>
      <c r="NE77" s="235"/>
      <c r="NF77" s="235"/>
      <c r="NG77" s="235"/>
      <c r="NH77" s="235"/>
      <c r="NI77" s="235"/>
      <c r="NJ77" s="235"/>
      <c r="NK77" s="235"/>
      <c r="NL77" s="235"/>
      <c r="NM77" s="235"/>
      <c r="NN77" s="235"/>
      <c r="NO77" s="235"/>
      <c r="NP77" s="235"/>
      <c r="NQ77" s="235"/>
      <c r="NR77" s="235"/>
      <c r="NS77" s="235"/>
      <c r="NT77" s="235"/>
    </row>
    <row r="78" spans="1:384" x14ac:dyDescent="0.2">
      <c r="A78" s="41" t="s">
        <v>126</v>
      </c>
      <c r="B78" s="47">
        <v>31.082543999999999</v>
      </c>
      <c r="C78" s="47">
        <v>24.418600856502096</v>
      </c>
      <c r="D78" s="47">
        <v>20.385119999999997</v>
      </c>
      <c r="E78" s="47">
        <v>13.2981</v>
      </c>
      <c r="F78" s="137">
        <v>26.561003019252592</v>
      </c>
      <c r="G78" s="47">
        <v>39.959691999999997</v>
      </c>
      <c r="H78" s="47">
        <v>24.674877487058726</v>
      </c>
      <c r="I78" s="47">
        <v>6.6979679999999995</v>
      </c>
      <c r="J78" s="47">
        <v>3.930059</v>
      </c>
      <c r="K78" s="137">
        <v>3.268189101935715</v>
      </c>
      <c r="L78" s="42" t="s">
        <v>127</v>
      </c>
      <c r="CD78" s="235"/>
      <c r="CE78" s="235"/>
      <c r="CF78" s="235"/>
      <c r="CG78" s="235"/>
      <c r="CH78" s="235"/>
      <c r="CI78" s="235"/>
      <c r="CJ78" s="235"/>
      <c r="CK78" s="235"/>
      <c r="CL78" s="235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5"/>
      <c r="DE78" s="235"/>
      <c r="DF78" s="235"/>
      <c r="DG78" s="235"/>
      <c r="DH78" s="235"/>
      <c r="DI78" s="235"/>
      <c r="DJ78" s="235"/>
      <c r="DK78" s="235"/>
      <c r="DL78" s="235"/>
      <c r="DM78" s="235"/>
      <c r="DN78" s="235"/>
      <c r="DO78" s="235"/>
      <c r="DP78" s="235"/>
      <c r="DQ78" s="235"/>
      <c r="DR78" s="235"/>
      <c r="DS78" s="235"/>
      <c r="DT78" s="235"/>
      <c r="DU78" s="235"/>
      <c r="DV78" s="235"/>
      <c r="DW78" s="235"/>
      <c r="DX78" s="235"/>
      <c r="DY78" s="235"/>
      <c r="DZ78" s="235"/>
      <c r="EA78" s="235"/>
      <c r="EB78" s="235"/>
      <c r="EC78" s="235"/>
      <c r="ED78" s="235"/>
      <c r="EE78" s="235"/>
      <c r="EF78" s="235"/>
      <c r="EG78" s="235"/>
      <c r="EH78" s="235"/>
      <c r="EI78" s="235"/>
      <c r="EJ78" s="235"/>
      <c r="EK78" s="235"/>
      <c r="EL78" s="235"/>
      <c r="EM78" s="235"/>
      <c r="EN78" s="235"/>
      <c r="EO78" s="235"/>
      <c r="EP78" s="235"/>
      <c r="EQ78" s="235"/>
      <c r="ER78" s="235"/>
      <c r="ES78" s="235"/>
      <c r="ET78" s="235"/>
      <c r="EU78" s="235"/>
      <c r="EV78" s="235"/>
      <c r="EW78" s="235"/>
      <c r="EX78" s="235"/>
      <c r="EY78" s="235"/>
      <c r="EZ78" s="235"/>
      <c r="FA78" s="235"/>
      <c r="FB78" s="235"/>
      <c r="FC78" s="235"/>
      <c r="FD78" s="235"/>
      <c r="FE78" s="235"/>
      <c r="FF78" s="235"/>
      <c r="FG78" s="235"/>
      <c r="FH78" s="235"/>
      <c r="FI78" s="235"/>
      <c r="FJ78" s="235"/>
      <c r="FK78" s="235"/>
      <c r="FL78" s="235"/>
      <c r="FM78" s="235"/>
      <c r="FN78" s="235"/>
      <c r="FO78" s="235"/>
      <c r="FP78" s="235"/>
      <c r="FQ78" s="235"/>
      <c r="FR78" s="235"/>
      <c r="FS78" s="235"/>
      <c r="FT78" s="235"/>
      <c r="FU78" s="235"/>
      <c r="FV78" s="235"/>
      <c r="FW78" s="235"/>
      <c r="FX78" s="235"/>
      <c r="FY78" s="235"/>
      <c r="FZ78" s="235"/>
      <c r="GA78" s="235"/>
      <c r="GB78" s="235"/>
      <c r="GC78" s="235"/>
      <c r="GD78" s="235"/>
      <c r="GE78" s="235"/>
      <c r="GF78" s="235"/>
      <c r="GG78" s="235"/>
      <c r="GH78" s="235"/>
      <c r="GI78" s="235"/>
      <c r="GJ78" s="235"/>
      <c r="GK78" s="235"/>
      <c r="GL78" s="235"/>
      <c r="GM78" s="235"/>
      <c r="GN78" s="235"/>
      <c r="GO78" s="235"/>
      <c r="GP78" s="235"/>
      <c r="GQ78" s="235"/>
      <c r="GR78" s="235"/>
      <c r="GS78" s="235"/>
      <c r="GT78" s="235"/>
      <c r="GU78" s="235"/>
      <c r="GV78" s="235"/>
      <c r="GW78" s="235"/>
      <c r="GX78" s="235"/>
      <c r="GY78" s="235"/>
      <c r="GZ78" s="235"/>
      <c r="HA78" s="235"/>
      <c r="HB78" s="235"/>
      <c r="HC78" s="235"/>
      <c r="HD78" s="235"/>
      <c r="HE78" s="235"/>
      <c r="HF78" s="235"/>
      <c r="HG78" s="235"/>
      <c r="HH78" s="235"/>
      <c r="HI78" s="235"/>
      <c r="HJ78" s="235"/>
      <c r="HK78" s="235"/>
      <c r="HL78" s="235"/>
      <c r="HM78" s="235"/>
      <c r="HN78" s="235"/>
      <c r="HO78" s="235"/>
      <c r="HP78" s="235"/>
      <c r="HQ78" s="235"/>
      <c r="HR78" s="235"/>
      <c r="HS78" s="235"/>
      <c r="HT78" s="235"/>
      <c r="HU78" s="235"/>
      <c r="HV78" s="235"/>
      <c r="HW78" s="235"/>
      <c r="HX78" s="235"/>
      <c r="HY78" s="235"/>
      <c r="HZ78" s="235"/>
      <c r="IA78" s="235"/>
      <c r="IB78" s="235"/>
      <c r="IC78" s="235"/>
      <c r="ID78" s="235"/>
      <c r="IE78" s="235"/>
      <c r="IF78" s="235"/>
      <c r="IG78" s="235"/>
      <c r="IH78" s="235"/>
      <c r="II78" s="235"/>
      <c r="IJ78" s="235"/>
      <c r="IK78" s="235"/>
      <c r="IL78" s="235"/>
      <c r="IM78" s="235"/>
      <c r="IN78" s="235"/>
      <c r="IO78" s="235"/>
      <c r="IP78" s="235"/>
      <c r="IQ78" s="235"/>
      <c r="IR78" s="235"/>
      <c r="IS78" s="235"/>
      <c r="IT78" s="235"/>
      <c r="IU78" s="235"/>
      <c r="IV78" s="235"/>
      <c r="IW78" s="235"/>
      <c r="IX78" s="235"/>
      <c r="IY78" s="235"/>
      <c r="IZ78" s="235"/>
      <c r="JA78" s="235"/>
      <c r="JB78" s="235"/>
      <c r="JC78" s="235"/>
      <c r="JD78" s="235"/>
      <c r="JE78" s="235"/>
      <c r="JF78" s="235"/>
      <c r="JG78" s="235"/>
      <c r="JH78" s="235"/>
      <c r="JI78" s="235"/>
      <c r="JJ78" s="235"/>
      <c r="JK78" s="235"/>
      <c r="JL78" s="235"/>
      <c r="JM78" s="235"/>
      <c r="JN78" s="235"/>
      <c r="JO78" s="235"/>
      <c r="JP78" s="235"/>
      <c r="JQ78" s="235"/>
      <c r="JR78" s="235"/>
      <c r="JS78" s="235"/>
      <c r="JT78" s="235"/>
      <c r="JU78" s="235"/>
      <c r="JV78" s="235"/>
      <c r="JW78" s="235"/>
      <c r="JX78" s="235"/>
      <c r="JY78" s="235"/>
      <c r="JZ78" s="235"/>
      <c r="KA78" s="235"/>
      <c r="KB78" s="235"/>
      <c r="KC78" s="235"/>
      <c r="KD78" s="235"/>
      <c r="KE78" s="235"/>
      <c r="KF78" s="235"/>
      <c r="KG78" s="235"/>
      <c r="KH78" s="235"/>
      <c r="KI78" s="235"/>
      <c r="KJ78" s="235"/>
      <c r="KK78" s="235"/>
      <c r="KL78" s="235"/>
      <c r="KM78" s="235"/>
      <c r="KN78" s="235"/>
      <c r="KO78" s="235"/>
      <c r="KP78" s="235"/>
      <c r="KQ78" s="235"/>
      <c r="KR78" s="235"/>
      <c r="KS78" s="235"/>
      <c r="KT78" s="235"/>
      <c r="KU78" s="235"/>
      <c r="KV78" s="235"/>
      <c r="KW78" s="235"/>
      <c r="KX78" s="235"/>
      <c r="KY78" s="235"/>
      <c r="KZ78" s="235"/>
      <c r="LA78" s="235"/>
      <c r="LB78" s="235"/>
      <c r="LC78" s="235"/>
      <c r="LD78" s="235"/>
      <c r="LE78" s="235"/>
      <c r="LF78" s="235"/>
      <c r="LG78" s="235"/>
      <c r="LH78" s="235"/>
      <c r="LI78" s="235"/>
      <c r="LJ78" s="235"/>
      <c r="LK78" s="235"/>
      <c r="LL78" s="235"/>
      <c r="LM78" s="235"/>
      <c r="LN78" s="235"/>
      <c r="LO78" s="235"/>
      <c r="LP78" s="235"/>
      <c r="LQ78" s="235"/>
      <c r="LR78" s="235"/>
      <c r="LS78" s="235"/>
      <c r="LT78" s="235"/>
      <c r="LU78" s="235"/>
      <c r="LV78" s="235"/>
      <c r="LW78" s="235"/>
      <c r="LX78" s="235"/>
      <c r="LY78" s="235"/>
      <c r="LZ78" s="235"/>
      <c r="MA78" s="235"/>
      <c r="MB78" s="235"/>
      <c r="MC78" s="235"/>
      <c r="MD78" s="235"/>
      <c r="ME78" s="235"/>
      <c r="MF78" s="235"/>
      <c r="MG78" s="235"/>
      <c r="MH78" s="235"/>
      <c r="MI78" s="235"/>
      <c r="MJ78" s="235"/>
      <c r="MK78" s="235"/>
      <c r="ML78" s="235"/>
      <c r="MM78" s="235"/>
      <c r="MN78" s="235"/>
      <c r="MO78" s="235"/>
      <c r="MP78" s="235"/>
      <c r="MQ78" s="235"/>
      <c r="MR78" s="235"/>
      <c r="MS78" s="235"/>
      <c r="MT78" s="235"/>
      <c r="MU78" s="235"/>
      <c r="MV78" s="235"/>
      <c r="MW78" s="235"/>
      <c r="MX78" s="235"/>
      <c r="MY78" s="235"/>
      <c r="MZ78" s="235"/>
      <c r="NA78" s="235"/>
      <c r="NB78" s="235"/>
      <c r="NC78" s="235"/>
      <c r="ND78" s="235"/>
      <c r="NE78" s="235"/>
      <c r="NF78" s="235"/>
      <c r="NG78" s="235"/>
      <c r="NH78" s="235"/>
      <c r="NI78" s="235"/>
      <c r="NJ78" s="235"/>
      <c r="NK78" s="235"/>
      <c r="NL78" s="235"/>
      <c r="NM78" s="235"/>
      <c r="NN78" s="235"/>
      <c r="NO78" s="235"/>
      <c r="NP78" s="235"/>
      <c r="NQ78" s="235"/>
      <c r="NR78" s="235"/>
      <c r="NS78" s="235"/>
      <c r="NT78" s="235"/>
    </row>
    <row r="79" spans="1:384" x14ac:dyDescent="0.2">
      <c r="A79" s="41" t="s">
        <v>128</v>
      </c>
      <c r="B79" s="47">
        <v>186.114812</v>
      </c>
      <c r="C79" s="47">
        <v>189.12639921248575</v>
      </c>
      <c r="D79" s="47">
        <v>148.811376</v>
      </c>
      <c r="E79" s="47">
        <v>179.84081599999999</v>
      </c>
      <c r="F79" s="137">
        <v>194.20504620371418</v>
      </c>
      <c r="G79" s="47">
        <v>88.345240000000004</v>
      </c>
      <c r="H79" s="47">
        <v>9.8480604492604051</v>
      </c>
      <c r="I79" s="47">
        <v>12.085463999999998</v>
      </c>
      <c r="J79" s="47">
        <v>46.117470999999995</v>
      </c>
      <c r="K79" s="137">
        <v>41.552852866982853</v>
      </c>
      <c r="L79" s="42" t="s">
        <v>129</v>
      </c>
      <c r="CD79" s="235"/>
      <c r="CE79" s="235"/>
      <c r="CF79" s="235"/>
      <c r="CG79" s="235"/>
      <c r="CH79" s="235"/>
      <c r="CI79" s="235"/>
      <c r="CJ79" s="235"/>
      <c r="CK79" s="235"/>
      <c r="CL79" s="235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5"/>
      <c r="DE79" s="235"/>
      <c r="DF79" s="235"/>
      <c r="DG79" s="235"/>
      <c r="DH79" s="235"/>
      <c r="DI79" s="235"/>
      <c r="DJ79" s="235"/>
      <c r="DK79" s="235"/>
      <c r="DL79" s="235"/>
      <c r="DM79" s="235"/>
      <c r="DN79" s="235"/>
      <c r="DO79" s="235"/>
      <c r="DP79" s="235"/>
      <c r="DQ79" s="235"/>
      <c r="DR79" s="235"/>
      <c r="DS79" s="235"/>
      <c r="DT79" s="235"/>
      <c r="DU79" s="235"/>
      <c r="DV79" s="235"/>
      <c r="DW79" s="235"/>
      <c r="DX79" s="235"/>
      <c r="DY79" s="235"/>
      <c r="DZ79" s="235"/>
      <c r="EA79" s="235"/>
      <c r="EB79" s="235"/>
      <c r="EC79" s="235"/>
      <c r="ED79" s="235"/>
      <c r="EE79" s="235"/>
      <c r="EF79" s="235"/>
      <c r="EG79" s="235"/>
      <c r="EH79" s="235"/>
      <c r="EI79" s="235"/>
      <c r="EJ79" s="235"/>
      <c r="EK79" s="235"/>
      <c r="EL79" s="235"/>
      <c r="EM79" s="235"/>
      <c r="EN79" s="235"/>
      <c r="EO79" s="235"/>
      <c r="EP79" s="235"/>
      <c r="EQ79" s="235"/>
      <c r="ER79" s="235"/>
      <c r="ES79" s="235"/>
      <c r="ET79" s="235"/>
      <c r="EU79" s="235"/>
      <c r="EV79" s="235"/>
      <c r="EW79" s="235"/>
      <c r="EX79" s="235"/>
      <c r="EY79" s="235"/>
      <c r="EZ79" s="235"/>
      <c r="FA79" s="235"/>
      <c r="FB79" s="235"/>
      <c r="FC79" s="235"/>
      <c r="FD79" s="235"/>
      <c r="FE79" s="235"/>
      <c r="FF79" s="235"/>
      <c r="FG79" s="235"/>
      <c r="FH79" s="235"/>
      <c r="FI79" s="235"/>
      <c r="FJ79" s="235"/>
      <c r="FK79" s="235"/>
      <c r="FL79" s="235"/>
      <c r="FM79" s="235"/>
      <c r="FN79" s="235"/>
      <c r="FO79" s="235"/>
      <c r="FP79" s="235"/>
      <c r="FQ79" s="235"/>
      <c r="FR79" s="235"/>
      <c r="FS79" s="235"/>
      <c r="FT79" s="235"/>
      <c r="FU79" s="235"/>
      <c r="FV79" s="235"/>
      <c r="FW79" s="235"/>
      <c r="FX79" s="235"/>
      <c r="FY79" s="235"/>
      <c r="FZ79" s="235"/>
      <c r="GA79" s="235"/>
      <c r="GB79" s="235"/>
      <c r="GC79" s="235"/>
      <c r="GD79" s="235"/>
      <c r="GE79" s="235"/>
      <c r="GF79" s="235"/>
      <c r="GG79" s="235"/>
      <c r="GH79" s="235"/>
      <c r="GI79" s="235"/>
      <c r="GJ79" s="235"/>
      <c r="GK79" s="235"/>
      <c r="GL79" s="235"/>
      <c r="GM79" s="235"/>
      <c r="GN79" s="235"/>
      <c r="GO79" s="235"/>
      <c r="GP79" s="235"/>
      <c r="GQ79" s="235"/>
      <c r="GR79" s="235"/>
      <c r="GS79" s="235"/>
      <c r="GT79" s="235"/>
      <c r="GU79" s="235"/>
      <c r="GV79" s="235"/>
      <c r="GW79" s="235"/>
      <c r="GX79" s="235"/>
      <c r="GY79" s="235"/>
      <c r="GZ79" s="235"/>
      <c r="HA79" s="235"/>
      <c r="HB79" s="235"/>
      <c r="HC79" s="235"/>
      <c r="HD79" s="235"/>
      <c r="HE79" s="235"/>
      <c r="HF79" s="235"/>
      <c r="HG79" s="235"/>
      <c r="HH79" s="235"/>
      <c r="HI79" s="235"/>
      <c r="HJ79" s="235"/>
      <c r="HK79" s="235"/>
      <c r="HL79" s="235"/>
      <c r="HM79" s="235"/>
      <c r="HN79" s="235"/>
      <c r="HO79" s="235"/>
      <c r="HP79" s="235"/>
      <c r="HQ79" s="235"/>
      <c r="HR79" s="235"/>
      <c r="HS79" s="235"/>
      <c r="HT79" s="235"/>
      <c r="HU79" s="235"/>
      <c r="HV79" s="235"/>
      <c r="HW79" s="235"/>
      <c r="HX79" s="235"/>
      <c r="HY79" s="235"/>
      <c r="HZ79" s="235"/>
      <c r="IA79" s="235"/>
      <c r="IB79" s="235"/>
      <c r="IC79" s="235"/>
      <c r="ID79" s="235"/>
      <c r="IE79" s="235"/>
      <c r="IF79" s="235"/>
      <c r="IG79" s="235"/>
      <c r="IH79" s="235"/>
      <c r="II79" s="235"/>
      <c r="IJ79" s="235"/>
      <c r="IK79" s="235"/>
      <c r="IL79" s="235"/>
      <c r="IM79" s="235"/>
      <c r="IN79" s="235"/>
      <c r="IO79" s="235"/>
      <c r="IP79" s="235"/>
      <c r="IQ79" s="235"/>
      <c r="IR79" s="235"/>
      <c r="IS79" s="235"/>
      <c r="IT79" s="235"/>
      <c r="IU79" s="235"/>
      <c r="IV79" s="235"/>
      <c r="IW79" s="235"/>
      <c r="IX79" s="235"/>
      <c r="IY79" s="235"/>
      <c r="IZ79" s="235"/>
      <c r="JA79" s="235"/>
      <c r="JB79" s="235"/>
      <c r="JC79" s="235"/>
      <c r="JD79" s="235"/>
      <c r="JE79" s="235"/>
      <c r="JF79" s="235"/>
      <c r="JG79" s="235"/>
      <c r="JH79" s="235"/>
      <c r="JI79" s="235"/>
      <c r="JJ79" s="235"/>
      <c r="JK79" s="235"/>
      <c r="JL79" s="235"/>
      <c r="JM79" s="235"/>
      <c r="JN79" s="235"/>
      <c r="JO79" s="235"/>
      <c r="JP79" s="235"/>
      <c r="JQ79" s="235"/>
      <c r="JR79" s="235"/>
      <c r="JS79" s="235"/>
      <c r="JT79" s="235"/>
      <c r="JU79" s="235"/>
      <c r="JV79" s="235"/>
      <c r="JW79" s="235"/>
      <c r="JX79" s="235"/>
      <c r="JY79" s="235"/>
      <c r="JZ79" s="235"/>
      <c r="KA79" s="235"/>
      <c r="KB79" s="235"/>
      <c r="KC79" s="235"/>
      <c r="KD79" s="235"/>
      <c r="KE79" s="235"/>
      <c r="KF79" s="235"/>
      <c r="KG79" s="235"/>
      <c r="KH79" s="235"/>
      <c r="KI79" s="235"/>
      <c r="KJ79" s="235"/>
      <c r="KK79" s="235"/>
      <c r="KL79" s="235"/>
      <c r="KM79" s="235"/>
      <c r="KN79" s="235"/>
      <c r="KO79" s="235"/>
      <c r="KP79" s="235"/>
      <c r="KQ79" s="235"/>
      <c r="KR79" s="235"/>
      <c r="KS79" s="235"/>
      <c r="KT79" s="235"/>
      <c r="KU79" s="235"/>
      <c r="KV79" s="235"/>
      <c r="KW79" s="235"/>
      <c r="KX79" s="235"/>
      <c r="KY79" s="235"/>
      <c r="KZ79" s="235"/>
      <c r="LA79" s="235"/>
      <c r="LB79" s="235"/>
      <c r="LC79" s="235"/>
      <c r="LD79" s="235"/>
      <c r="LE79" s="235"/>
      <c r="LF79" s="235"/>
      <c r="LG79" s="235"/>
      <c r="LH79" s="235"/>
      <c r="LI79" s="235"/>
      <c r="LJ79" s="235"/>
      <c r="LK79" s="235"/>
      <c r="LL79" s="235"/>
      <c r="LM79" s="235"/>
      <c r="LN79" s="235"/>
      <c r="LO79" s="235"/>
      <c r="LP79" s="235"/>
      <c r="LQ79" s="235"/>
      <c r="LR79" s="235"/>
      <c r="LS79" s="235"/>
      <c r="LT79" s="235"/>
      <c r="LU79" s="235"/>
      <c r="LV79" s="235"/>
      <c r="LW79" s="235"/>
      <c r="LX79" s="235"/>
      <c r="LY79" s="235"/>
      <c r="LZ79" s="235"/>
      <c r="MA79" s="235"/>
      <c r="MB79" s="235"/>
      <c r="MC79" s="235"/>
      <c r="MD79" s="235"/>
      <c r="ME79" s="235"/>
      <c r="MF79" s="235"/>
      <c r="MG79" s="235"/>
      <c r="MH79" s="235"/>
      <c r="MI79" s="235"/>
      <c r="MJ79" s="235"/>
      <c r="MK79" s="235"/>
      <c r="ML79" s="235"/>
      <c r="MM79" s="235"/>
      <c r="MN79" s="235"/>
      <c r="MO79" s="235"/>
      <c r="MP79" s="235"/>
      <c r="MQ79" s="235"/>
      <c r="MR79" s="235"/>
      <c r="MS79" s="235"/>
      <c r="MT79" s="235"/>
      <c r="MU79" s="235"/>
      <c r="MV79" s="235"/>
      <c r="MW79" s="235"/>
      <c r="MX79" s="235"/>
      <c r="MY79" s="235"/>
      <c r="MZ79" s="235"/>
      <c r="NA79" s="235"/>
      <c r="NB79" s="235"/>
      <c r="NC79" s="235"/>
      <c r="ND79" s="235"/>
      <c r="NE79" s="235"/>
      <c r="NF79" s="235"/>
      <c r="NG79" s="235"/>
      <c r="NH79" s="235"/>
      <c r="NI79" s="235"/>
      <c r="NJ79" s="235"/>
      <c r="NK79" s="235"/>
      <c r="NL79" s="235"/>
      <c r="NM79" s="235"/>
      <c r="NN79" s="235"/>
      <c r="NO79" s="235"/>
      <c r="NP79" s="235"/>
      <c r="NQ79" s="235"/>
      <c r="NR79" s="235"/>
      <c r="NS79" s="235"/>
      <c r="NT79" s="235"/>
    </row>
    <row r="80" spans="1:384" x14ac:dyDescent="0.2">
      <c r="A80" s="41" t="s">
        <v>130</v>
      </c>
      <c r="B80" s="47">
        <v>654.79287499999998</v>
      </c>
      <c r="C80" s="47">
        <v>940.15421992381198</v>
      </c>
      <c r="D80" s="47">
        <v>830.11120799999992</v>
      </c>
      <c r="E80" s="47">
        <v>1108.17641</v>
      </c>
      <c r="F80" s="137">
        <v>1223.8050437203422</v>
      </c>
      <c r="G80" s="47">
        <v>17.219721</v>
      </c>
      <c r="H80" s="47">
        <v>46.033498889576833</v>
      </c>
      <c r="I80" s="47">
        <v>22.714847999999996</v>
      </c>
      <c r="J80" s="47">
        <v>21.674153</v>
      </c>
      <c r="K80" s="137">
        <v>35.07758512070464</v>
      </c>
      <c r="L80" s="42" t="s">
        <v>131</v>
      </c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  <c r="DN80" s="235"/>
      <c r="DO80" s="235"/>
      <c r="DP80" s="235"/>
      <c r="DQ80" s="235"/>
      <c r="DR80" s="235"/>
      <c r="DS80" s="235"/>
      <c r="DT80" s="235"/>
      <c r="DU80" s="235"/>
      <c r="DV80" s="235"/>
      <c r="DW80" s="235"/>
      <c r="DX80" s="235"/>
      <c r="DY80" s="235"/>
      <c r="DZ80" s="235"/>
      <c r="EA80" s="235"/>
      <c r="EB80" s="235"/>
      <c r="EC80" s="235"/>
      <c r="ED80" s="235"/>
      <c r="EE80" s="235"/>
      <c r="EF80" s="235"/>
      <c r="EG80" s="235"/>
      <c r="EH80" s="235"/>
      <c r="EI80" s="235"/>
      <c r="EJ80" s="235"/>
      <c r="EK80" s="235"/>
      <c r="EL80" s="235"/>
      <c r="EM80" s="235"/>
      <c r="EN80" s="235"/>
      <c r="EO80" s="235"/>
      <c r="EP80" s="235"/>
      <c r="EQ80" s="235"/>
      <c r="ER80" s="235"/>
      <c r="ES80" s="235"/>
      <c r="ET80" s="235"/>
      <c r="EU80" s="235"/>
      <c r="EV80" s="235"/>
      <c r="EW80" s="235"/>
      <c r="EX80" s="235"/>
      <c r="EY80" s="235"/>
      <c r="EZ80" s="235"/>
      <c r="FA80" s="235"/>
      <c r="FB80" s="235"/>
      <c r="FC80" s="235"/>
      <c r="FD80" s="235"/>
      <c r="FE80" s="235"/>
      <c r="FF80" s="235"/>
      <c r="FG80" s="235"/>
      <c r="FH80" s="235"/>
      <c r="FI80" s="235"/>
      <c r="FJ80" s="235"/>
      <c r="FK80" s="235"/>
      <c r="FL80" s="235"/>
      <c r="FM80" s="235"/>
      <c r="FN80" s="235"/>
      <c r="FO80" s="235"/>
      <c r="FP80" s="235"/>
      <c r="FQ80" s="235"/>
      <c r="FR80" s="235"/>
      <c r="FS80" s="235"/>
      <c r="FT80" s="235"/>
      <c r="FU80" s="235"/>
      <c r="FV80" s="235"/>
      <c r="FW80" s="235"/>
      <c r="FX80" s="235"/>
      <c r="FY80" s="235"/>
      <c r="FZ80" s="235"/>
      <c r="GA80" s="235"/>
      <c r="GB80" s="235"/>
      <c r="GC80" s="235"/>
      <c r="GD80" s="235"/>
      <c r="GE80" s="235"/>
      <c r="GF80" s="235"/>
      <c r="GG80" s="235"/>
      <c r="GH80" s="235"/>
      <c r="GI80" s="235"/>
      <c r="GJ80" s="235"/>
      <c r="GK80" s="235"/>
      <c r="GL80" s="235"/>
      <c r="GM80" s="235"/>
      <c r="GN80" s="235"/>
      <c r="GO80" s="235"/>
      <c r="GP80" s="235"/>
      <c r="GQ80" s="235"/>
      <c r="GR80" s="235"/>
      <c r="GS80" s="235"/>
      <c r="GT80" s="235"/>
      <c r="GU80" s="235"/>
      <c r="GV80" s="235"/>
      <c r="GW80" s="235"/>
      <c r="GX80" s="235"/>
      <c r="GY80" s="235"/>
      <c r="GZ80" s="235"/>
      <c r="HA80" s="235"/>
      <c r="HB80" s="235"/>
      <c r="HC80" s="235"/>
      <c r="HD80" s="235"/>
      <c r="HE80" s="235"/>
      <c r="HF80" s="235"/>
      <c r="HG80" s="235"/>
      <c r="HH80" s="235"/>
      <c r="HI80" s="235"/>
      <c r="HJ80" s="235"/>
      <c r="HK80" s="235"/>
      <c r="HL80" s="235"/>
      <c r="HM80" s="235"/>
      <c r="HN80" s="235"/>
      <c r="HO80" s="235"/>
      <c r="HP80" s="235"/>
      <c r="HQ80" s="235"/>
      <c r="HR80" s="235"/>
      <c r="HS80" s="235"/>
      <c r="HT80" s="235"/>
      <c r="HU80" s="235"/>
      <c r="HV80" s="235"/>
      <c r="HW80" s="235"/>
      <c r="HX80" s="235"/>
      <c r="HY80" s="235"/>
      <c r="HZ80" s="235"/>
      <c r="IA80" s="235"/>
      <c r="IB80" s="235"/>
      <c r="IC80" s="235"/>
      <c r="ID80" s="235"/>
      <c r="IE80" s="235"/>
      <c r="IF80" s="235"/>
      <c r="IG80" s="235"/>
      <c r="IH80" s="235"/>
      <c r="II80" s="235"/>
      <c r="IJ80" s="235"/>
      <c r="IK80" s="235"/>
      <c r="IL80" s="235"/>
      <c r="IM80" s="235"/>
      <c r="IN80" s="235"/>
      <c r="IO80" s="235"/>
      <c r="IP80" s="235"/>
      <c r="IQ80" s="235"/>
      <c r="IR80" s="235"/>
      <c r="IS80" s="235"/>
      <c r="IT80" s="235"/>
      <c r="IU80" s="235"/>
      <c r="IV80" s="235"/>
      <c r="IW80" s="235"/>
      <c r="IX80" s="235"/>
      <c r="IY80" s="235"/>
      <c r="IZ80" s="235"/>
      <c r="JA80" s="235"/>
      <c r="JB80" s="235"/>
      <c r="JC80" s="235"/>
      <c r="JD80" s="235"/>
      <c r="JE80" s="235"/>
      <c r="JF80" s="235"/>
      <c r="JG80" s="235"/>
      <c r="JH80" s="235"/>
      <c r="JI80" s="235"/>
      <c r="JJ80" s="235"/>
      <c r="JK80" s="235"/>
      <c r="JL80" s="235"/>
      <c r="JM80" s="235"/>
      <c r="JN80" s="235"/>
      <c r="JO80" s="235"/>
      <c r="JP80" s="235"/>
      <c r="JQ80" s="235"/>
      <c r="JR80" s="235"/>
      <c r="JS80" s="235"/>
      <c r="JT80" s="235"/>
      <c r="JU80" s="235"/>
      <c r="JV80" s="235"/>
      <c r="JW80" s="235"/>
      <c r="JX80" s="235"/>
      <c r="JY80" s="235"/>
      <c r="JZ80" s="235"/>
      <c r="KA80" s="235"/>
      <c r="KB80" s="235"/>
      <c r="KC80" s="235"/>
      <c r="KD80" s="235"/>
      <c r="KE80" s="235"/>
      <c r="KF80" s="235"/>
      <c r="KG80" s="235"/>
      <c r="KH80" s="235"/>
      <c r="KI80" s="235"/>
      <c r="KJ80" s="235"/>
      <c r="KK80" s="235"/>
      <c r="KL80" s="235"/>
      <c r="KM80" s="235"/>
      <c r="KN80" s="235"/>
      <c r="KO80" s="235"/>
      <c r="KP80" s="235"/>
      <c r="KQ80" s="235"/>
      <c r="KR80" s="235"/>
      <c r="KS80" s="235"/>
      <c r="KT80" s="235"/>
      <c r="KU80" s="235"/>
      <c r="KV80" s="235"/>
      <c r="KW80" s="235"/>
      <c r="KX80" s="235"/>
      <c r="KY80" s="235"/>
      <c r="KZ80" s="235"/>
      <c r="LA80" s="235"/>
      <c r="LB80" s="235"/>
      <c r="LC80" s="235"/>
      <c r="LD80" s="235"/>
      <c r="LE80" s="235"/>
      <c r="LF80" s="235"/>
      <c r="LG80" s="235"/>
      <c r="LH80" s="235"/>
      <c r="LI80" s="235"/>
      <c r="LJ80" s="235"/>
      <c r="LK80" s="235"/>
      <c r="LL80" s="235"/>
      <c r="LM80" s="235"/>
      <c r="LN80" s="235"/>
      <c r="LO80" s="235"/>
      <c r="LP80" s="235"/>
      <c r="LQ80" s="235"/>
      <c r="LR80" s="235"/>
      <c r="LS80" s="235"/>
      <c r="LT80" s="235"/>
      <c r="LU80" s="235"/>
      <c r="LV80" s="235"/>
      <c r="LW80" s="235"/>
      <c r="LX80" s="235"/>
      <c r="LY80" s="235"/>
      <c r="LZ80" s="235"/>
      <c r="MA80" s="235"/>
      <c r="MB80" s="235"/>
      <c r="MC80" s="235"/>
      <c r="MD80" s="235"/>
      <c r="ME80" s="235"/>
      <c r="MF80" s="235"/>
      <c r="MG80" s="235"/>
      <c r="MH80" s="235"/>
      <c r="MI80" s="235"/>
      <c r="MJ80" s="235"/>
      <c r="MK80" s="235"/>
      <c r="ML80" s="235"/>
      <c r="MM80" s="235"/>
      <c r="MN80" s="235"/>
      <c r="MO80" s="235"/>
      <c r="MP80" s="235"/>
      <c r="MQ80" s="235"/>
      <c r="MR80" s="235"/>
      <c r="MS80" s="235"/>
      <c r="MT80" s="235"/>
      <c r="MU80" s="235"/>
      <c r="MV80" s="235"/>
      <c r="MW80" s="235"/>
      <c r="MX80" s="235"/>
      <c r="MY80" s="235"/>
      <c r="MZ80" s="235"/>
      <c r="NA80" s="235"/>
      <c r="NB80" s="235"/>
      <c r="NC80" s="235"/>
      <c r="ND80" s="235"/>
      <c r="NE80" s="235"/>
      <c r="NF80" s="235"/>
      <c r="NG80" s="235"/>
      <c r="NH80" s="235"/>
      <c r="NI80" s="235"/>
      <c r="NJ80" s="235"/>
      <c r="NK80" s="235"/>
      <c r="NL80" s="235"/>
      <c r="NM80" s="235"/>
      <c r="NN80" s="235"/>
      <c r="NO80" s="235"/>
      <c r="NP80" s="235"/>
      <c r="NQ80" s="235"/>
      <c r="NR80" s="235"/>
      <c r="NS80" s="235"/>
      <c r="NT80" s="235"/>
    </row>
    <row r="81" spans="1:384" x14ac:dyDescent="0.2">
      <c r="A81" s="41" t="s">
        <v>55</v>
      </c>
      <c r="B81" s="47">
        <v>185.231773</v>
      </c>
      <c r="C81" s="47">
        <v>257.53766031939779</v>
      </c>
      <c r="D81" s="47">
        <v>204.87045599999999</v>
      </c>
      <c r="E81" s="47">
        <v>263.31291799999997</v>
      </c>
      <c r="F81" s="137">
        <v>285.3071172018972</v>
      </c>
      <c r="G81" s="47">
        <v>17.119796999999998</v>
      </c>
      <c r="H81" s="47">
        <v>13.856999867005607</v>
      </c>
      <c r="I81" s="47">
        <v>10.920599999999999</v>
      </c>
      <c r="J81" s="47">
        <v>15.206771999999999</v>
      </c>
      <c r="K81" s="137">
        <v>23.505337934099181</v>
      </c>
      <c r="L81" s="42" t="s">
        <v>56</v>
      </c>
      <c r="CD81" s="235"/>
      <c r="CE81" s="235"/>
      <c r="CF81" s="235"/>
      <c r="CG81" s="235"/>
      <c r="CH81" s="235"/>
      <c r="CI81" s="235"/>
      <c r="CJ81" s="235"/>
      <c r="CK81" s="235"/>
      <c r="CL81" s="235"/>
      <c r="CM81" s="235"/>
      <c r="CN81" s="235"/>
      <c r="CO81" s="235"/>
      <c r="CP81" s="235"/>
      <c r="CQ81" s="235"/>
      <c r="CR81" s="235"/>
      <c r="CS81" s="235"/>
      <c r="CT81" s="235"/>
      <c r="CU81" s="235"/>
      <c r="CV81" s="235"/>
      <c r="CW81" s="235"/>
      <c r="CX81" s="235"/>
      <c r="CY81" s="235"/>
      <c r="CZ81" s="235"/>
      <c r="DA81" s="235"/>
      <c r="DB81" s="235"/>
      <c r="DC81" s="235"/>
      <c r="DD81" s="235"/>
      <c r="DE81" s="235"/>
      <c r="DF81" s="235"/>
      <c r="DG81" s="235"/>
      <c r="DH81" s="235"/>
      <c r="DI81" s="235"/>
      <c r="DJ81" s="235"/>
      <c r="DK81" s="235"/>
      <c r="DL81" s="235"/>
      <c r="DM81" s="235"/>
      <c r="DN81" s="235"/>
      <c r="DO81" s="235"/>
      <c r="DP81" s="235"/>
      <c r="DQ81" s="235"/>
      <c r="DR81" s="235"/>
      <c r="DS81" s="235"/>
      <c r="DT81" s="235"/>
      <c r="DU81" s="235"/>
      <c r="DV81" s="235"/>
      <c r="DW81" s="235"/>
      <c r="DX81" s="235"/>
      <c r="DY81" s="235"/>
      <c r="DZ81" s="235"/>
      <c r="EA81" s="235"/>
      <c r="EB81" s="235"/>
      <c r="EC81" s="235"/>
      <c r="ED81" s="235"/>
      <c r="EE81" s="235"/>
      <c r="EF81" s="235"/>
      <c r="EG81" s="235"/>
      <c r="EH81" s="235"/>
      <c r="EI81" s="235"/>
      <c r="EJ81" s="235"/>
      <c r="EK81" s="235"/>
      <c r="EL81" s="235"/>
      <c r="EM81" s="235"/>
      <c r="EN81" s="235"/>
      <c r="EO81" s="235"/>
      <c r="EP81" s="235"/>
      <c r="EQ81" s="235"/>
      <c r="ER81" s="235"/>
      <c r="ES81" s="235"/>
      <c r="ET81" s="235"/>
      <c r="EU81" s="235"/>
      <c r="EV81" s="235"/>
      <c r="EW81" s="235"/>
      <c r="EX81" s="235"/>
      <c r="EY81" s="235"/>
      <c r="EZ81" s="235"/>
      <c r="FA81" s="235"/>
      <c r="FB81" s="235"/>
      <c r="FC81" s="235"/>
      <c r="FD81" s="235"/>
      <c r="FE81" s="235"/>
      <c r="FF81" s="235"/>
      <c r="FG81" s="235"/>
      <c r="FH81" s="235"/>
      <c r="FI81" s="235"/>
      <c r="FJ81" s="235"/>
      <c r="FK81" s="235"/>
      <c r="FL81" s="235"/>
      <c r="FM81" s="235"/>
      <c r="FN81" s="235"/>
      <c r="FO81" s="235"/>
      <c r="FP81" s="235"/>
      <c r="FQ81" s="235"/>
      <c r="FR81" s="235"/>
      <c r="FS81" s="235"/>
      <c r="FT81" s="235"/>
      <c r="FU81" s="235"/>
      <c r="FV81" s="235"/>
      <c r="FW81" s="235"/>
      <c r="FX81" s="235"/>
      <c r="FY81" s="235"/>
      <c r="FZ81" s="235"/>
      <c r="GA81" s="235"/>
      <c r="GB81" s="235"/>
      <c r="GC81" s="235"/>
      <c r="GD81" s="235"/>
      <c r="GE81" s="235"/>
      <c r="GF81" s="235"/>
      <c r="GG81" s="235"/>
      <c r="GH81" s="235"/>
      <c r="GI81" s="235"/>
      <c r="GJ81" s="235"/>
      <c r="GK81" s="235"/>
      <c r="GL81" s="235"/>
      <c r="GM81" s="235"/>
      <c r="GN81" s="235"/>
      <c r="GO81" s="235"/>
      <c r="GP81" s="235"/>
      <c r="GQ81" s="235"/>
      <c r="GR81" s="235"/>
      <c r="GS81" s="235"/>
      <c r="GT81" s="235"/>
      <c r="GU81" s="235"/>
      <c r="GV81" s="235"/>
      <c r="GW81" s="235"/>
      <c r="GX81" s="235"/>
      <c r="GY81" s="235"/>
      <c r="GZ81" s="235"/>
      <c r="HA81" s="235"/>
      <c r="HB81" s="235"/>
      <c r="HC81" s="235"/>
      <c r="HD81" s="235"/>
      <c r="HE81" s="235"/>
      <c r="HF81" s="235"/>
      <c r="HG81" s="235"/>
      <c r="HH81" s="235"/>
      <c r="HI81" s="235"/>
      <c r="HJ81" s="235"/>
      <c r="HK81" s="235"/>
      <c r="HL81" s="235"/>
      <c r="HM81" s="235"/>
      <c r="HN81" s="235"/>
      <c r="HO81" s="235"/>
      <c r="HP81" s="235"/>
      <c r="HQ81" s="235"/>
      <c r="HR81" s="235"/>
      <c r="HS81" s="235"/>
      <c r="HT81" s="235"/>
      <c r="HU81" s="235"/>
      <c r="HV81" s="235"/>
      <c r="HW81" s="235"/>
      <c r="HX81" s="235"/>
      <c r="HY81" s="235"/>
      <c r="HZ81" s="235"/>
      <c r="IA81" s="235"/>
      <c r="IB81" s="235"/>
      <c r="IC81" s="235"/>
      <c r="ID81" s="235"/>
      <c r="IE81" s="235"/>
      <c r="IF81" s="235"/>
      <c r="IG81" s="235"/>
      <c r="IH81" s="235"/>
      <c r="II81" s="235"/>
      <c r="IJ81" s="235"/>
      <c r="IK81" s="235"/>
      <c r="IL81" s="235"/>
      <c r="IM81" s="235"/>
      <c r="IN81" s="235"/>
      <c r="IO81" s="235"/>
      <c r="IP81" s="235"/>
      <c r="IQ81" s="235"/>
      <c r="IR81" s="235"/>
      <c r="IS81" s="235"/>
      <c r="IT81" s="235"/>
      <c r="IU81" s="235"/>
      <c r="IV81" s="235"/>
      <c r="IW81" s="235"/>
      <c r="IX81" s="235"/>
      <c r="IY81" s="235"/>
      <c r="IZ81" s="235"/>
      <c r="JA81" s="235"/>
      <c r="JB81" s="235"/>
      <c r="JC81" s="235"/>
      <c r="JD81" s="235"/>
      <c r="JE81" s="235"/>
      <c r="JF81" s="235"/>
      <c r="JG81" s="235"/>
      <c r="JH81" s="235"/>
      <c r="JI81" s="235"/>
      <c r="JJ81" s="235"/>
      <c r="JK81" s="235"/>
      <c r="JL81" s="235"/>
      <c r="JM81" s="235"/>
      <c r="JN81" s="235"/>
      <c r="JO81" s="235"/>
      <c r="JP81" s="235"/>
      <c r="JQ81" s="235"/>
      <c r="JR81" s="235"/>
      <c r="JS81" s="235"/>
      <c r="JT81" s="235"/>
      <c r="JU81" s="235"/>
      <c r="JV81" s="235"/>
      <c r="JW81" s="235"/>
      <c r="JX81" s="235"/>
      <c r="JY81" s="235"/>
      <c r="JZ81" s="235"/>
      <c r="KA81" s="235"/>
      <c r="KB81" s="235"/>
      <c r="KC81" s="235"/>
      <c r="KD81" s="235"/>
      <c r="KE81" s="235"/>
      <c r="KF81" s="235"/>
      <c r="KG81" s="235"/>
      <c r="KH81" s="235"/>
      <c r="KI81" s="235"/>
      <c r="KJ81" s="235"/>
      <c r="KK81" s="235"/>
      <c r="KL81" s="235"/>
      <c r="KM81" s="235"/>
      <c r="KN81" s="235"/>
      <c r="KO81" s="235"/>
      <c r="KP81" s="235"/>
      <c r="KQ81" s="235"/>
      <c r="KR81" s="235"/>
      <c r="KS81" s="235"/>
      <c r="KT81" s="235"/>
      <c r="KU81" s="235"/>
      <c r="KV81" s="235"/>
      <c r="KW81" s="235"/>
      <c r="KX81" s="235"/>
      <c r="KY81" s="235"/>
      <c r="KZ81" s="235"/>
      <c r="LA81" s="235"/>
      <c r="LB81" s="235"/>
      <c r="LC81" s="235"/>
      <c r="LD81" s="235"/>
      <c r="LE81" s="235"/>
      <c r="LF81" s="235"/>
      <c r="LG81" s="235"/>
      <c r="LH81" s="235"/>
      <c r="LI81" s="235"/>
      <c r="LJ81" s="235"/>
      <c r="LK81" s="235"/>
      <c r="LL81" s="235"/>
      <c r="LM81" s="235"/>
      <c r="LN81" s="235"/>
      <c r="LO81" s="235"/>
      <c r="LP81" s="235"/>
      <c r="LQ81" s="235"/>
      <c r="LR81" s="235"/>
      <c r="LS81" s="235"/>
      <c r="LT81" s="235"/>
      <c r="LU81" s="235"/>
      <c r="LV81" s="235"/>
      <c r="LW81" s="235"/>
      <c r="LX81" s="235"/>
      <c r="LY81" s="235"/>
      <c r="LZ81" s="235"/>
      <c r="MA81" s="235"/>
      <c r="MB81" s="235"/>
      <c r="MC81" s="235"/>
      <c r="MD81" s="235"/>
      <c r="ME81" s="235"/>
      <c r="MF81" s="235"/>
      <c r="MG81" s="235"/>
      <c r="MH81" s="235"/>
      <c r="MI81" s="235"/>
      <c r="MJ81" s="235"/>
      <c r="MK81" s="235"/>
      <c r="ML81" s="235"/>
      <c r="MM81" s="235"/>
      <c r="MN81" s="235"/>
      <c r="MO81" s="235"/>
      <c r="MP81" s="235"/>
      <c r="MQ81" s="235"/>
      <c r="MR81" s="235"/>
      <c r="MS81" s="235"/>
      <c r="MT81" s="235"/>
      <c r="MU81" s="235"/>
      <c r="MV81" s="235"/>
      <c r="MW81" s="235"/>
      <c r="MX81" s="235"/>
      <c r="MY81" s="235"/>
      <c r="MZ81" s="235"/>
      <c r="NA81" s="235"/>
      <c r="NB81" s="235"/>
      <c r="NC81" s="235"/>
      <c r="ND81" s="235"/>
      <c r="NE81" s="235"/>
      <c r="NF81" s="235"/>
      <c r="NG81" s="235"/>
      <c r="NH81" s="235"/>
      <c r="NI81" s="235"/>
      <c r="NJ81" s="235"/>
      <c r="NK81" s="235"/>
      <c r="NL81" s="235"/>
      <c r="NM81" s="235"/>
      <c r="NN81" s="235"/>
      <c r="NO81" s="235"/>
      <c r="NP81" s="235"/>
      <c r="NQ81" s="235"/>
      <c r="NR81" s="235"/>
      <c r="NS81" s="235"/>
      <c r="NT81" s="235"/>
    </row>
    <row r="82" spans="1:384" s="236" customFormat="1" x14ac:dyDescent="0.2">
      <c r="A82" s="86" t="s">
        <v>132</v>
      </c>
      <c r="B82" s="22">
        <v>9700.5995330000005</v>
      </c>
      <c r="C82" s="22">
        <v>12014.989115333427</v>
      </c>
      <c r="D82" s="22">
        <v>11758.282824</v>
      </c>
      <c r="E82" s="22">
        <v>13643.961108</v>
      </c>
      <c r="F82" s="132">
        <v>15368.908838548494</v>
      </c>
      <c r="G82" s="22">
        <v>4044.4271010000002</v>
      </c>
      <c r="H82" s="22">
        <v>3701.1754640292042</v>
      </c>
      <c r="I82" s="22">
        <v>3840.1197839999995</v>
      </c>
      <c r="J82" s="22">
        <v>2910.361938</v>
      </c>
      <c r="K82" s="132">
        <v>1736.4461003280614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</row>
    <row r="83" spans="1:384" x14ac:dyDescent="0.2">
      <c r="A83" s="41" t="s">
        <v>134</v>
      </c>
      <c r="B83" s="47">
        <v>0.24421300000000001</v>
      </c>
      <c r="C83" s="47">
        <v>0.34349577341767196</v>
      </c>
      <c r="D83" s="47">
        <v>1.0192559999999999</v>
      </c>
      <c r="E83" s="47">
        <v>0.65867799999999999</v>
      </c>
      <c r="F83" s="137">
        <v>0.44043315165535968</v>
      </c>
      <c r="G83" s="47">
        <v>4.2034209999999996</v>
      </c>
      <c r="H83" s="47">
        <v>5.5669079252167206</v>
      </c>
      <c r="I83" s="47">
        <v>3.9314159999999996</v>
      </c>
      <c r="J83" s="47">
        <v>13.028219999999999</v>
      </c>
      <c r="K83" s="137">
        <v>6.0028273797853675</v>
      </c>
      <c r="L83" s="42" t="s">
        <v>135</v>
      </c>
      <c r="CD83" s="235"/>
      <c r="CE83" s="235"/>
      <c r="CF83" s="235"/>
      <c r="CG83" s="235"/>
      <c r="CH83" s="235"/>
      <c r="CI83" s="235"/>
      <c r="CJ83" s="235"/>
      <c r="CK83" s="235"/>
      <c r="CL83" s="235"/>
      <c r="CM83" s="235"/>
      <c r="CN83" s="235"/>
      <c r="CO83" s="235"/>
      <c r="CP83" s="235"/>
      <c r="CQ83" s="235"/>
      <c r="CR83" s="235"/>
      <c r="CS83" s="235"/>
      <c r="CT83" s="235"/>
      <c r="CU83" s="235"/>
      <c r="CV83" s="235"/>
      <c r="CW83" s="235"/>
      <c r="CX83" s="235"/>
      <c r="CY83" s="235"/>
      <c r="CZ83" s="235"/>
      <c r="DA83" s="235"/>
      <c r="DB83" s="235"/>
      <c r="DC83" s="235"/>
      <c r="DD83" s="235"/>
      <c r="DE83" s="235"/>
      <c r="DF83" s="235"/>
      <c r="DG83" s="235"/>
      <c r="DH83" s="235"/>
      <c r="DI83" s="235"/>
      <c r="DJ83" s="235"/>
      <c r="DK83" s="235"/>
      <c r="DL83" s="235"/>
      <c r="DM83" s="235"/>
      <c r="DN83" s="235"/>
      <c r="DO83" s="235"/>
      <c r="DP83" s="235"/>
      <c r="DQ83" s="235"/>
      <c r="DR83" s="235"/>
      <c r="DS83" s="235"/>
      <c r="DT83" s="235"/>
      <c r="DU83" s="235"/>
      <c r="DV83" s="235"/>
      <c r="DW83" s="235"/>
      <c r="DX83" s="235"/>
      <c r="DY83" s="235"/>
      <c r="DZ83" s="235"/>
      <c r="EA83" s="235"/>
      <c r="EB83" s="235"/>
      <c r="EC83" s="235"/>
      <c r="ED83" s="235"/>
      <c r="EE83" s="235"/>
      <c r="EF83" s="235"/>
      <c r="EG83" s="235"/>
      <c r="EH83" s="235"/>
      <c r="EI83" s="235"/>
      <c r="EJ83" s="235"/>
      <c r="EK83" s="235"/>
      <c r="EL83" s="235"/>
      <c r="EM83" s="235"/>
      <c r="EN83" s="235"/>
      <c r="EO83" s="235"/>
      <c r="EP83" s="235"/>
      <c r="EQ83" s="235"/>
      <c r="ER83" s="235"/>
      <c r="ES83" s="235"/>
      <c r="ET83" s="235"/>
      <c r="EU83" s="235"/>
      <c r="EV83" s="235"/>
      <c r="EW83" s="235"/>
      <c r="EX83" s="235"/>
      <c r="EY83" s="235"/>
      <c r="EZ83" s="235"/>
      <c r="FA83" s="235"/>
      <c r="FB83" s="235"/>
      <c r="FC83" s="235"/>
      <c r="FD83" s="235"/>
      <c r="FE83" s="235"/>
      <c r="FF83" s="235"/>
      <c r="FG83" s="235"/>
      <c r="FH83" s="235"/>
      <c r="FI83" s="235"/>
      <c r="FJ83" s="235"/>
      <c r="FK83" s="235"/>
      <c r="FL83" s="235"/>
      <c r="FM83" s="235"/>
      <c r="FN83" s="235"/>
      <c r="FO83" s="235"/>
      <c r="FP83" s="235"/>
      <c r="FQ83" s="235"/>
      <c r="FR83" s="235"/>
      <c r="FS83" s="235"/>
      <c r="FT83" s="235"/>
      <c r="FU83" s="235"/>
      <c r="FV83" s="235"/>
      <c r="FW83" s="235"/>
      <c r="FX83" s="235"/>
      <c r="FY83" s="235"/>
      <c r="FZ83" s="235"/>
      <c r="GA83" s="235"/>
      <c r="GB83" s="235"/>
      <c r="GC83" s="235"/>
      <c r="GD83" s="235"/>
      <c r="GE83" s="235"/>
      <c r="GF83" s="235"/>
      <c r="GG83" s="235"/>
      <c r="GH83" s="235"/>
      <c r="GI83" s="235"/>
      <c r="GJ83" s="235"/>
      <c r="GK83" s="235"/>
      <c r="GL83" s="235"/>
      <c r="GM83" s="235"/>
      <c r="GN83" s="235"/>
      <c r="GO83" s="235"/>
      <c r="GP83" s="235"/>
      <c r="GQ83" s="235"/>
      <c r="GR83" s="235"/>
      <c r="GS83" s="235"/>
      <c r="GT83" s="235"/>
      <c r="GU83" s="235"/>
      <c r="GV83" s="235"/>
      <c r="GW83" s="235"/>
      <c r="GX83" s="235"/>
      <c r="GY83" s="235"/>
      <c r="GZ83" s="235"/>
      <c r="HA83" s="235"/>
      <c r="HB83" s="235"/>
      <c r="HC83" s="235"/>
      <c r="HD83" s="235"/>
      <c r="HE83" s="235"/>
      <c r="HF83" s="235"/>
      <c r="HG83" s="235"/>
      <c r="HH83" s="235"/>
      <c r="HI83" s="235"/>
      <c r="HJ83" s="235"/>
      <c r="HK83" s="235"/>
      <c r="HL83" s="235"/>
      <c r="HM83" s="235"/>
      <c r="HN83" s="235"/>
      <c r="HO83" s="235"/>
      <c r="HP83" s="235"/>
      <c r="HQ83" s="235"/>
      <c r="HR83" s="235"/>
      <c r="HS83" s="235"/>
      <c r="HT83" s="235"/>
      <c r="HU83" s="235"/>
      <c r="HV83" s="235"/>
      <c r="HW83" s="235"/>
      <c r="HX83" s="235"/>
      <c r="HY83" s="235"/>
      <c r="HZ83" s="235"/>
      <c r="IA83" s="235"/>
      <c r="IB83" s="235"/>
      <c r="IC83" s="235"/>
      <c r="ID83" s="235"/>
      <c r="IE83" s="235"/>
      <c r="IF83" s="235"/>
      <c r="IG83" s="235"/>
      <c r="IH83" s="235"/>
      <c r="II83" s="235"/>
      <c r="IJ83" s="235"/>
      <c r="IK83" s="235"/>
      <c r="IL83" s="235"/>
      <c r="IM83" s="235"/>
      <c r="IN83" s="235"/>
      <c r="IO83" s="235"/>
      <c r="IP83" s="235"/>
      <c r="IQ83" s="235"/>
      <c r="IR83" s="235"/>
      <c r="IS83" s="235"/>
      <c r="IT83" s="235"/>
      <c r="IU83" s="235"/>
      <c r="IV83" s="235"/>
      <c r="IW83" s="235"/>
      <c r="IX83" s="235"/>
      <c r="IY83" s="235"/>
      <c r="IZ83" s="235"/>
      <c r="JA83" s="235"/>
      <c r="JB83" s="235"/>
      <c r="JC83" s="235"/>
      <c r="JD83" s="235"/>
      <c r="JE83" s="235"/>
      <c r="JF83" s="235"/>
      <c r="JG83" s="235"/>
      <c r="JH83" s="235"/>
      <c r="JI83" s="235"/>
      <c r="JJ83" s="235"/>
      <c r="JK83" s="235"/>
      <c r="JL83" s="235"/>
      <c r="JM83" s="235"/>
      <c r="JN83" s="235"/>
      <c r="JO83" s="235"/>
      <c r="JP83" s="235"/>
      <c r="JQ83" s="235"/>
      <c r="JR83" s="235"/>
      <c r="JS83" s="235"/>
      <c r="JT83" s="235"/>
      <c r="JU83" s="235"/>
      <c r="JV83" s="235"/>
      <c r="JW83" s="235"/>
      <c r="JX83" s="235"/>
      <c r="JY83" s="235"/>
      <c r="JZ83" s="235"/>
      <c r="KA83" s="235"/>
      <c r="KB83" s="235"/>
      <c r="KC83" s="235"/>
      <c r="KD83" s="235"/>
      <c r="KE83" s="235"/>
      <c r="KF83" s="235"/>
      <c r="KG83" s="235"/>
      <c r="KH83" s="235"/>
      <c r="KI83" s="235"/>
      <c r="KJ83" s="235"/>
      <c r="KK83" s="235"/>
      <c r="KL83" s="235"/>
      <c r="KM83" s="235"/>
      <c r="KN83" s="235"/>
      <c r="KO83" s="235"/>
      <c r="KP83" s="235"/>
      <c r="KQ83" s="235"/>
      <c r="KR83" s="235"/>
      <c r="KS83" s="235"/>
      <c r="KT83" s="235"/>
      <c r="KU83" s="235"/>
      <c r="KV83" s="235"/>
      <c r="KW83" s="235"/>
      <c r="KX83" s="235"/>
      <c r="KY83" s="235"/>
      <c r="KZ83" s="235"/>
      <c r="LA83" s="235"/>
      <c r="LB83" s="235"/>
      <c r="LC83" s="235"/>
      <c r="LD83" s="235"/>
      <c r="LE83" s="235"/>
      <c r="LF83" s="235"/>
      <c r="LG83" s="235"/>
      <c r="LH83" s="235"/>
      <c r="LI83" s="235"/>
      <c r="LJ83" s="235"/>
      <c r="LK83" s="235"/>
      <c r="LL83" s="235"/>
      <c r="LM83" s="235"/>
      <c r="LN83" s="235"/>
      <c r="LO83" s="235"/>
      <c r="LP83" s="235"/>
      <c r="LQ83" s="235"/>
      <c r="LR83" s="235"/>
      <c r="LS83" s="235"/>
      <c r="LT83" s="235"/>
      <c r="LU83" s="235"/>
      <c r="LV83" s="235"/>
      <c r="LW83" s="235"/>
      <c r="LX83" s="235"/>
      <c r="LY83" s="235"/>
      <c r="LZ83" s="235"/>
      <c r="MA83" s="235"/>
      <c r="MB83" s="235"/>
      <c r="MC83" s="235"/>
      <c r="MD83" s="235"/>
      <c r="ME83" s="235"/>
      <c r="MF83" s="235"/>
      <c r="MG83" s="235"/>
      <c r="MH83" s="235"/>
      <c r="MI83" s="235"/>
      <c r="MJ83" s="235"/>
      <c r="MK83" s="235"/>
      <c r="ML83" s="235"/>
      <c r="MM83" s="235"/>
      <c r="MN83" s="235"/>
      <c r="MO83" s="235"/>
      <c r="MP83" s="235"/>
      <c r="MQ83" s="235"/>
      <c r="MR83" s="235"/>
      <c r="MS83" s="235"/>
      <c r="MT83" s="235"/>
      <c r="MU83" s="235"/>
      <c r="MV83" s="235"/>
      <c r="MW83" s="235"/>
      <c r="MX83" s="235"/>
      <c r="MY83" s="235"/>
      <c r="MZ83" s="235"/>
      <c r="NA83" s="235"/>
      <c r="NB83" s="235"/>
      <c r="NC83" s="235"/>
      <c r="ND83" s="235"/>
      <c r="NE83" s="235"/>
      <c r="NF83" s="235"/>
      <c r="NG83" s="235"/>
      <c r="NH83" s="235"/>
      <c r="NI83" s="235"/>
      <c r="NJ83" s="235"/>
      <c r="NK83" s="235"/>
      <c r="NL83" s="235"/>
      <c r="NM83" s="235"/>
      <c r="NN83" s="235"/>
      <c r="NO83" s="235"/>
      <c r="NP83" s="235"/>
      <c r="NQ83" s="235"/>
      <c r="NR83" s="235"/>
      <c r="NS83" s="235"/>
      <c r="NT83" s="235"/>
    </row>
    <row r="84" spans="1:384" x14ac:dyDescent="0.2">
      <c r="A84" s="41" t="s">
        <v>136</v>
      </c>
      <c r="B84" s="39">
        <v>20.717984999999999</v>
      </c>
      <c r="C84" s="39">
        <v>23.9586110744054</v>
      </c>
      <c r="D84" s="39">
        <v>26.209439999999997</v>
      </c>
      <c r="E84" s="39">
        <v>23.339684999999999</v>
      </c>
      <c r="F84" s="136">
        <v>34.705513469003627</v>
      </c>
      <c r="G84" s="39">
        <v>50.786397999999998</v>
      </c>
      <c r="H84" s="39">
        <v>62.002393470620468</v>
      </c>
      <c r="I84" s="39">
        <v>44.847263999999996</v>
      </c>
      <c r="J84" s="39">
        <v>52.947385999999995</v>
      </c>
      <c r="K84" s="136">
        <v>52.816118626566642</v>
      </c>
      <c r="L84" s="42" t="s">
        <v>137</v>
      </c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  <c r="FH84" s="235"/>
      <c r="FI84" s="235"/>
      <c r="FJ84" s="235"/>
      <c r="FK84" s="235"/>
      <c r="FL84" s="235"/>
      <c r="FM84" s="235"/>
      <c r="FN84" s="235"/>
      <c r="FO84" s="235"/>
      <c r="FP84" s="235"/>
      <c r="FQ84" s="235"/>
      <c r="FR84" s="235"/>
      <c r="FS84" s="235"/>
      <c r="FT84" s="235"/>
      <c r="FU84" s="235"/>
      <c r="FV84" s="235"/>
      <c r="FW84" s="235"/>
      <c r="FX84" s="235"/>
      <c r="FY84" s="235"/>
      <c r="FZ84" s="235"/>
      <c r="GA84" s="235"/>
      <c r="GB84" s="235"/>
      <c r="GC84" s="235"/>
      <c r="GD84" s="235"/>
      <c r="GE84" s="235"/>
      <c r="GF84" s="235"/>
      <c r="GG84" s="235"/>
      <c r="GH84" s="235"/>
      <c r="GI84" s="235"/>
      <c r="GJ84" s="235"/>
      <c r="GK84" s="235"/>
      <c r="GL84" s="235"/>
      <c r="GM84" s="235"/>
      <c r="GN84" s="235"/>
      <c r="GO84" s="235"/>
      <c r="GP84" s="235"/>
      <c r="GQ84" s="235"/>
      <c r="GR84" s="235"/>
      <c r="GS84" s="235"/>
      <c r="GT84" s="235"/>
      <c r="GU84" s="235"/>
      <c r="GV84" s="235"/>
      <c r="GW84" s="235"/>
      <c r="GX84" s="235"/>
      <c r="GY84" s="235"/>
      <c r="GZ84" s="235"/>
      <c r="HA84" s="235"/>
      <c r="HB84" s="235"/>
      <c r="HC84" s="235"/>
      <c r="HD84" s="235"/>
      <c r="HE84" s="235"/>
      <c r="HF84" s="235"/>
      <c r="HG84" s="235"/>
      <c r="HH84" s="235"/>
      <c r="HI84" s="235"/>
      <c r="HJ84" s="235"/>
      <c r="HK84" s="235"/>
      <c r="HL84" s="235"/>
      <c r="HM84" s="235"/>
      <c r="HN84" s="235"/>
      <c r="HO84" s="235"/>
      <c r="HP84" s="235"/>
      <c r="HQ84" s="235"/>
      <c r="HR84" s="235"/>
      <c r="HS84" s="235"/>
      <c r="HT84" s="235"/>
      <c r="HU84" s="235"/>
      <c r="HV84" s="235"/>
      <c r="HW84" s="235"/>
      <c r="HX84" s="235"/>
      <c r="HY84" s="235"/>
      <c r="HZ84" s="235"/>
      <c r="IA84" s="235"/>
      <c r="IB84" s="235"/>
      <c r="IC84" s="235"/>
      <c r="ID84" s="235"/>
      <c r="IE84" s="235"/>
      <c r="IF84" s="235"/>
      <c r="IG84" s="235"/>
      <c r="IH84" s="235"/>
      <c r="II84" s="235"/>
      <c r="IJ84" s="235"/>
      <c r="IK84" s="235"/>
      <c r="IL84" s="235"/>
      <c r="IM84" s="235"/>
      <c r="IN84" s="235"/>
      <c r="IO84" s="235"/>
      <c r="IP84" s="235"/>
      <c r="IQ84" s="235"/>
      <c r="IR84" s="235"/>
      <c r="IS84" s="235"/>
      <c r="IT84" s="235"/>
      <c r="IU84" s="235"/>
      <c r="IV84" s="235"/>
      <c r="IW84" s="235"/>
      <c r="IX84" s="235"/>
      <c r="IY84" s="235"/>
      <c r="IZ84" s="235"/>
      <c r="JA84" s="235"/>
      <c r="JB84" s="235"/>
      <c r="JC84" s="235"/>
      <c r="JD84" s="235"/>
      <c r="JE84" s="235"/>
      <c r="JF84" s="235"/>
      <c r="JG84" s="235"/>
      <c r="JH84" s="235"/>
      <c r="JI84" s="235"/>
      <c r="JJ84" s="235"/>
      <c r="JK84" s="235"/>
      <c r="JL84" s="235"/>
      <c r="JM84" s="235"/>
      <c r="JN84" s="235"/>
      <c r="JO84" s="235"/>
      <c r="JP84" s="235"/>
      <c r="JQ84" s="235"/>
      <c r="JR84" s="235"/>
      <c r="JS84" s="235"/>
      <c r="JT84" s="235"/>
      <c r="JU84" s="235"/>
      <c r="JV84" s="235"/>
      <c r="JW84" s="235"/>
      <c r="JX84" s="235"/>
      <c r="JY84" s="235"/>
      <c r="JZ84" s="235"/>
      <c r="KA84" s="235"/>
      <c r="KB84" s="235"/>
      <c r="KC84" s="235"/>
      <c r="KD84" s="235"/>
      <c r="KE84" s="235"/>
      <c r="KF84" s="235"/>
      <c r="KG84" s="235"/>
      <c r="KH84" s="235"/>
      <c r="KI84" s="235"/>
      <c r="KJ84" s="235"/>
      <c r="KK84" s="235"/>
      <c r="KL84" s="235"/>
      <c r="KM84" s="235"/>
      <c r="KN84" s="235"/>
      <c r="KO84" s="235"/>
      <c r="KP84" s="235"/>
      <c r="KQ84" s="235"/>
      <c r="KR84" s="235"/>
      <c r="KS84" s="235"/>
      <c r="KT84" s="235"/>
      <c r="KU84" s="235"/>
      <c r="KV84" s="235"/>
      <c r="KW84" s="235"/>
      <c r="KX84" s="235"/>
      <c r="KY84" s="235"/>
      <c r="KZ84" s="235"/>
      <c r="LA84" s="235"/>
      <c r="LB84" s="235"/>
      <c r="LC84" s="235"/>
      <c r="LD84" s="235"/>
      <c r="LE84" s="235"/>
      <c r="LF84" s="235"/>
      <c r="LG84" s="235"/>
      <c r="LH84" s="235"/>
      <c r="LI84" s="235"/>
      <c r="LJ84" s="235"/>
      <c r="LK84" s="235"/>
      <c r="LL84" s="235"/>
      <c r="LM84" s="235"/>
      <c r="LN84" s="235"/>
      <c r="LO84" s="235"/>
      <c r="LP84" s="235"/>
      <c r="LQ84" s="235"/>
      <c r="LR84" s="235"/>
      <c r="LS84" s="235"/>
      <c r="LT84" s="235"/>
      <c r="LU84" s="235"/>
      <c r="LV84" s="235"/>
      <c r="LW84" s="235"/>
      <c r="LX84" s="235"/>
      <c r="LY84" s="235"/>
      <c r="LZ84" s="235"/>
      <c r="MA84" s="235"/>
      <c r="MB84" s="235"/>
      <c r="MC84" s="235"/>
      <c r="MD84" s="235"/>
      <c r="ME84" s="235"/>
      <c r="MF84" s="235"/>
      <c r="MG84" s="235"/>
      <c r="MH84" s="235"/>
      <c r="MI84" s="235"/>
      <c r="MJ84" s="235"/>
      <c r="MK84" s="235"/>
      <c r="ML84" s="235"/>
      <c r="MM84" s="235"/>
      <c r="MN84" s="235"/>
      <c r="MO84" s="235"/>
      <c r="MP84" s="235"/>
      <c r="MQ84" s="235"/>
      <c r="MR84" s="235"/>
      <c r="MS84" s="235"/>
      <c r="MT84" s="235"/>
      <c r="MU84" s="235"/>
      <c r="MV84" s="235"/>
      <c r="MW84" s="235"/>
      <c r="MX84" s="235"/>
      <c r="MY84" s="235"/>
      <c r="MZ84" s="235"/>
      <c r="NA84" s="235"/>
      <c r="NB84" s="235"/>
      <c r="NC84" s="235"/>
      <c r="ND84" s="235"/>
      <c r="NE84" s="235"/>
      <c r="NF84" s="235"/>
      <c r="NG84" s="235"/>
      <c r="NH84" s="235"/>
      <c r="NI84" s="235"/>
      <c r="NJ84" s="235"/>
      <c r="NK84" s="235"/>
      <c r="NL84" s="235"/>
      <c r="NM84" s="235"/>
      <c r="NN84" s="235"/>
      <c r="NO84" s="235"/>
      <c r="NP84" s="235"/>
      <c r="NQ84" s="235"/>
      <c r="NR84" s="235"/>
      <c r="NS84" s="235"/>
      <c r="NT84" s="235"/>
    </row>
    <row r="85" spans="1:384" x14ac:dyDescent="0.2">
      <c r="A85" s="41" t="s">
        <v>138</v>
      </c>
      <c r="B85" s="39">
        <v>5417.6019340000003</v>
      </c>
      <c r="C85" s="39">
        <v>6764.6766352879058</v>
      </c>
      <c r="D85" s="39">
        <v>6974.7688079999998</v>
      </c>
      <c r="E85" s="39">
        <v>8057.6485569999995</v>
      </c>
      <c r="F85" s="136">
        <v>9775.8269049392511</v>
      </c>
      <c r="G85" s="39">
        <v>606.33754499999998</v>
      </c>
      <c r="H85" s="39">
        <v>817.60900092124768</v>
      </c>
      <c r="I85" s="39">
        <v>560.0083679999999</v>
      </c>
      <c r="J85" s="39">
        <v>329.922507</v>
      </c>
      <c r="K85" s="136">
        <v>442.60925381327564</v>
      </c>
      <c r="L85" s="42" t="s">
        <v>139</v>
      </c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  <c r="FH85" s="235"/>
      <c r="FI85" s="235"/>
      <c r="FJ85" s="235"/>
      <c r="FK85" s="235"/>
      <c r="FL85" s="235"/>
      <c r="FM85" s="235"/>
      <c r="FN85" s="235"/>
      <c r="FO85" s="235"/>
      <c r="FP85" s="235"/>
      <c r="FQ85" s="235"/>
      <c r="FR85" s="235"/>
      <c r="FS85" s="235"/>
      <c r="FT85" s="235"/>
      <c r="FU85" s="235"/>
      <c r="FV85" s="235"/>
      <c r="FW85" s="235"/>
      <c r="FX85" s="235"/>
      <c r="FY85" s="235"/>
      <c r="FZ85" s="235"/>
      <c r="GA85" s="235"/>
      <c r="GB85" s="235"/>
      <c r="GC85" s="235"/>
      <c r="GD85" s="235"/>
      <c r="GE85" s="235"/>
      <c r="GF85" s="235"/>
      <c r="GG85" s="235"/>
      <c r="GH85" s="235"/>
      <c r="GI85" s="235"/>
      <c r="GJ85" s="235"/>
      <c r="GK85" s="235"/>
      <c r="GL85" s="235"/>
      <c r="GM85" s="235"/>
      <c r="GN85" s="235"/>
      <c r="GO85" s="235"/>
      <c r="GP85" s="235"/>
      <c r="GQ85" s="235"/>
      <c r="GR85" s="235"/>
      <c r="GS85" s="235"/>
      <c r="GT85" s="235"/>
      <c r="GU85" s="235"/>
      <c r="GV85" s="235"/>
      <c r="GW85" s="235"/>
      <c r="GX85" s="235"/>
      <c r="GY85" s="235"/>
      <c r="GZ85" s="235"/>
      <c r="HA85" s="235"/>
      <c r="HB85" s="235"/>
      <c r="HC85" s="235"/>
      <c r="HD85" s="235"/>
      <c r="HE85" s="235"/>
      <c r="HF85" s="235"/>
      <c r="HG85" s="235"/>
      <c r="HH85" s="235"/>
      <c r="HI85" s="235"/>
      <c r="HJ85" s="235"/>
      <c r="HK85" s="235"/>
      <c r="HL85" s="235"/>
      <c r="HM85" s="235"/>
      <c r="HN85" s="235"/>
      <c r="HO85" s="235"/>
      <c r="HP85" s="235"/>
      <c r="HQ85" s="235"/>
      <c r="HR85" s="235"/>
      <c r="HS85" s="235"/>
      <c r="HT85" s="235"/>
      <c r="HU85" s="235"/>
      <c r="HV85" s="235"/>
      <c r="HW85" s="235"/>
      <c r="HX85" s="235"/>
      <c r="HY85" s="235"/>
      <c r="HZ85" s="235"/>
      <c r="IA85" s="235"/>
      <c r="IB85" s="235"/>
      <c r="IC85" s="235"/>
      <c r="ID85" s="235"/>
      <c r="IE85" s="235"/>
      <c r="IF85" s="235"/>
      <c r="IG85" s="235"/>
      <c r="IH85" s="235"/>
      <c r="II85" s="235"/>
      <c r="IJ85" s="235"/>
      <c r="IK85" s="235"/>
      <c r="IL85" s="235"/>
      <c r="IM85" s="235"/>
      <c r="IN85" s="235"/>
      <c r="IO85" s="235"/>
      <c r="IP85" s="235"/>
      <c r="IQ85" s="235"/>
      <c r="IR85" s="235"/>
      <c r="IS85" s="235"/>
      <c r="IT85" s="235"/>
      <c r="IU85" s="235"/>
      <c r="IV85" s="235"/>
      <c r="IW85" s="235"/>
      <c r="IX85" s="235"/>
      <c r="IY85" s="235"/>
      <c r="IZ85" s="235"/>
      <c r="JA85" s="235"/>
      <c r="JB85" s="235"/>
      <c r="JC85" s="235"/>
      <c r="JD85" s="235"/>
      <c r="JE85" s="235"/>
      <c r="JF85" s="235"/>
      <c r="JG85" s="235"/>
      <c r="JH85" s="235"/>
      <c r="JI85" s="235"/>
      <c r="JJ85" s="235"/>
      <c r="JK85" s="235"/>
      <c r="JL85" s="235"/>
      <c r="JM85" s="235"/>
      <c r="JN85" s="235"/>
      <c r="JO85" s="235"/>
      <c r="JP85" s="235"/>
      <c r="JQ85" s="235"/>
      <c r="JR85" s="235"/>
      <c r="JS85" s="235"/>
      <c r="JT85" s="235"/>
      <c r="JU85" s="235"/>
      <c r="JV85" s="235"/>
      <c r="JW85" s="235"/>
      <c r="JX85" s="235"/>
      <c r="JY85" s="235"/>
      <c r="JZ85" s="235"/>
      <c r="KA85" s="235"/>
      <c r="KB85" s="235"/>
      <c r="KC85" s="235"/>
      <c r="KD85" s="235"/>
      <c r="KE85" s="235"/>
      <c r="KF85" s="235"/>
      <c r="KG85" s="235"/>
      <c r="KH85" s="235"/>
      <c r="KI85" s="235"/>
      <c r="KJ85" s="235"/>
      <c r="KK85" s="235"/>
      <c r="KL85" s="235"/>
      <c r="KM85" s="235"/>
      <c r="KN85" s="235"/>
      <c r="KO85" s="235"/>
      <c r="KP85" s="235"/>
      <c r="KQ85" s="235"/>
      <c r="KR85" s="235"/>
      <c r="KS85" s="235"/>
      <c r="KT85" s="235"/>
      <c r="KU85" s="235"/>
      <c r="KV85" s="235"/>
      <c r="KW85" s="235"/>
      <c r="KX85" s="235"/>
      <c r="KY85" s="235"/>
      <c r="KZ85" s="235"/>
      <c r="LA85" s="235"/>
      <c r="LB85" s="235"/>
      <c r="LC85" s="235"/>
      <c r="LD85" s="235"/>
      <c r="LE85" s="235"/>
      <c r="LF85" s="235"/>
      <c r="LG85" s="235"/>
      <c r="LH85" s="235"/>
      <c r="LI85" s="235"/>
      <c r="LJ85" s="235"/>
      <c r="LK85" s="235"/>
      <c r="LL85" s="235"/>
      <c r="LM85" s="235"/>
      <c r="LN85" s="235"/>
      <c r="LO85" s="235"/>
      <c r="LP85" s="235"/>
      <c r="LQ85" s="235"/>
      <c r="LR85" s="235"/>
      <c r="LS85" s="235"/>
      <c r="LT85" s="235"/>
      <c r="LU85" s="235"/>
      <c r="LV85" s="235"/>
      <c r="LW85" s="235"/>
      <c r="LX85" s="235"/>
      <c r="LY85" s="235"/>
      <c r="LZ85" s="235"/>
      <c r="MA85" s="235"/>
      <c r="MB85" s="235"/>
      <c r="MC85" s="235"/>
      <c r="MD85" s="235"/>
      <c r="ME85" s="235"/>
      <c r="MF85" s="235"/>
      <c r="MG85" s="235"/>
      <c r="MH85" s="235"/>
      <c r="MI85" s="235"/>
      <c r="MJ85" s="235"/>
      <c r="MK85" s="235"/>
      <c r="ML85" s="235"/>
      <c r="MM85" s="235"/>
      <c r="MN85" s="235"/>
      <c r="MO85" s="235"/>
      <c r="MP85" s="235"/>
      <c r="MQ85" s="235"/>
      <c r="MR85" s="235"/>
      <c r="MS85" s="235"/>
      <c r="MT85" s="235"/>
      <c r="MU85" s="235"/>
      <c r="MV85" s="235"/>
      <c r="MW85" s="235"/>
      <c r="MX85" s="235"/>
      <c r="MY85" s="235"/>
      <c r="MZ85" s="235"/>
      <c r="NA85" s="235"/>
      <c r="NB85" s="235"/>
      <c r="NC85" s="235"/>
      <c r="ND85" s="235"/>
      <c r="NE85" s="235"/>
      <c r="NF85" s="235"/>
      <c r="NG85" s="235"/>
      <c r="NH85" s="235"/>
      <c r="NI85" s="235"/>
      <c r="NJ85" s="235"/>
      <c r="NK85" s="235"/>
      <c r="NL85" s="235"/>
      <c r="NM85" s="235"/>
      <c r="NN85" s="235"/>
      <c r="NO85" s="235"/>
      <c r="NP85" s="235"/>
      <c r="NQ85" s="235"/>
      <c r="NR85" s="235"/>
      <c r="NS85" s="235"/>
      <c r="NT85" s="235"/>
    </row>
    <row r="86" spans="1:384" x14ac:dyDescent="0.2">
      <c r="A86" s="41" t="s">
        <v>140</v>
      </c>
      <c r="B86" s="39">
        <v>88.833400999999995</v>
      </c>
      <c r="C86" s="39">
        <v>103.9628229222014</v>
      </c>
      <c r="D86" s="39">
        <v>84.452639999999988</v>
      </c>
      <c r="E86" s="39">
        <v>112.594155</v>
      </c>
      <c r="F86" s="136">
        <v>71.724782443895307</v>
      </c>
      <c r="G86" s="39">
        <v>25.394487999999999</v>
      </c>
      <c r="H86" s="39">
        <v>30.124708717807064</v>
      </c>
      <c r="I86" s="39">
        <v>31.305719999999997</v>
      </c>
      <c r="J86" s="39">
        <v>28.63588</v>
      </c>
      <c r="K86" s="136">
        <v>23.158923525336853</v>
      </c>
      <c r="L86" s="42" t="s">
        <v>141</v>
      </c>
      <c r="CD86" s="235"/>
      <c r="CE86" s="235"/>
      <c r="CF86" s="235"/>
      <c r="CG86" s="235"/>
      <c r="CH86" s="235"/>
      <c r="CI86" s="235"/>
      <c r="CJ86" s="235"/>
      <c r="CK86" s="235"/>
      <c r="CL86" s="235"/>
      <c r="CM86" s="235"/>
      <c r="CN86" s="235"/>
      <c r="CO86" s="235"/>
      <c r="CP86" s="235"/>
      <c r="CQ86" s="235"/>
      <c r="CR86" s="235"/>
      <c r="CS86" s="235"/>
      <c r="CT86" s="235"/>
      <c r="CU86" s="235"/>
      <c r="CV86" s="235"/>
      <c r="CW86" s="235"/>
      <c r="CX86" s="235"/>
      <c r="CY86" s="235"/>
      <c r="CZ86" s="235"/>
      <c r="DA86" s="235"/>
      <c r="DB86" s="235"/>
      <c r="DC86" s="235"/>
      <c r="DD86" s="235"/>
      <c r="DE86" s="235"/>
      <c r="DF86" s="235"/>
      <c r="DG86" s="235"/>
      <c r="DH86" s="235"/>
      <c r="DI86" s="235"/>
      <c r="DJ86" s="235"/>
      <c r="DK86" s="235"/>
      <c r="DL86" s="235"/>
      <c r="DM86" s="235"/>
      <c r="DN86" s="235"/>
      <c r="DO86" s="235"/>
      <c r="DP86" s="235"/>
      <c r="DQ86" s="235"/>
      <c r="DR86" s="235"/>
      <c r="DS86" s="235"/>
      <c r="DT86" s="235"/>
      <c r="DU86" s="235"/>
      <c r="DV86" s="235"/>
      <c r="DW86" s="235"/>
      <c r="DX86" s="235"/>
      <c r="DY86" s="235"/>
      <c r="DZ86" s="235"/>
      <c r="EA86" s="235"/>
      <c r="EB86" s="235"/>
      <c r="EC86" s="235"/>
      <c r="ED86" s="235"/>
      <c r="EE86" s="235"/>
      <c r="EF86" s="235"/>
      <c r="EG86" s="235"/>
      <c r="EH86" s="235"/>
      <c r="EI86" s="235"/>
      <c r="EJ86" s="235"/>
      <c r="EK86" s="235"/>
      <c r="EL86" s="235"/>
      <c r="EM86" s="235"/>
      <c r="EN86" s="235"/>
      <c r="EO86" s="235"/>
      <c r="EP86" s="235"/>
      <c r="EQ86" s="235"/>
      <c r="ER86" s="235"/>
      <c r="ES86" s="235"/>
      <c r="ET86" s="235"/>
      <c r="EU86" s="235"/>
      <c r="EV86" s="235"/>
      <c r="EW86" s="235"/>
      <c r="EX86" s="235"/>
      <c r="EY86" s="235"/>
      <c r="EZ86" s="235"/>
      <c r="FA86" s="235"/>
      <c r="FB86" s="235"/>
      <c r="FC86" s="235"/>
      <c r="FD86" s="235"/>
      <c r="FE86" s="235"/>
      <c r="FF86" s="235"/>
      <c r="FG86" s="235"/>
      <c r="FH86" s="235"/>
      <c r="FI86" s="235"/>
      <c r="FJ86" s="235"/>
      <c r="FK86" s="235"/>
      <c r="FL86" s="235"/>
      <c r="FM86" s="235"/>
      <c r="FN86" s="235"/>
      <c r="FO86" s="235"/>
      <c r="FP86" s="235"/>
      <c r="FQ86" s="235"/>
      <c r="FR86" s="235"/>
      <c r="FS86" s="235"/>
      <c r="FT86" s="235"/>
      <c r="FU86" s="235"/>
      <c r="FV86" s="235"/>
      <c r="FW86" s="235"/>
      <c r="FX86" s="235"/>
      <c r="FY86" s="235"/>
      <c r="FZ86" s="235"/>
      <c r="GA86" s="235"/>
      <c r="GB86" s="235"/>
      <c r="GC86" s="235"/>
      <c r="GD86" s="235"/>
      <c r="GE86" s="235"/>
      <c r="GF86" s="235"/>
      <c r="GG86" s="235"/>
      <c r="GH86" s="235"/>
      <c r="GI86" s="235"/>
      <c r="GJ86" s="235"/>
      <c r="GK86" s="235"/>
      <c r="GL86" s="235"/>
      <c r="GM86" s="235"/>
      <c r="GN86" s="235"/>
      <c r="GO86" s="235"/>
      <c r="GP86" s="235"/>
      <c r="GQ86" s="235"/>
      <c r="GR86" s="235"/>
      <c r="GS86" s="235"/>
      <c r="GT86" s="235"/>
      <c r="GU86" s="235"/>
      <c r="GV86" s="235"/>
      <c r="GW86" s="235"/>
      <c r="GX86" s="235"/>
      <c r="GY86" s="235"/>
      <c r="GZ86" s="235"/>
      <c r="HA86" s="235"/>
      <c r="HB86" s="235"/>
      <c r="HC86" s="235"/>
      <c r="HD86" s="235"/>
      <c r="HE86" s="235"/>
      <c r="HF86" s="235"/>
      <c r="HG86" s="235"/>
      <c r="HH86" s="235"/>
      <c r="HI86" s="235"/>
      <c r="HJ86" s="235"/>
      <c r="HK86" s="235"/>
      <c r="HL86" s="235"/>
      <c r="HM86" s="235"/>
      <c r="HN86" s="235"/>
      <c r="HO86" s="235"/>
      <c r="HP86" s="235"/>
      <c r="HQ86" s="235"/>
      <c r="HR86" s="235"/>
      <c r="HS86" s="235"/>
      <c r="HT86" s="235"/>
      <c r="HU86" s="235"/>
      <c r="HV86" s="235"/>
      <c r="HW86" s="235"/>
      <c r="HX86" s="235"/>
      <c r="HY86" s="235"/>
      <c r="HZ86" s="235"/>
      <c r="IA86" s="235"/>
      <c r="IB86" s="235"/>
      <c r="IC86" s="235"/>
      <c r="ID86" s="235"/>
      <c r="IE86" s="235"/>
      <c r="IF86" s="235"/>
      <c r="IG86" s="235"/>
      <c r="IH86" s="235"/>
      <c r="II86" s="235"/>
      <c r="IJ86" s="235"/>
      <c r="IK86" s="235"/>
      <c r="IL86" s="235"/>
      <c r="IM86" s="235"/>
      <c r="IN86" s="235"/>
      <c r="IO86" s="235"/>
      <c r="IP86" s="235"/>
      <c r="IQ86" s="235"/>
      <c r="IR86" s="235"/>
      <c r="IS86" s="235"/>
      <c r="IT86" s="235"/>
      <c r="IU86" s="235"/>
      <c r="IV86" s="235"/>
      <c r="IW86" s="235"/>
      <c r="IX86" s="235"/>
      <c r="IY86" s="235"/>
      <c r="IZ86" s="235"/>
      <c r="JA86" s="235"/>
      <c r="JB86" s="235"/>
      <c r="JC86" s="235"/>
      <c r="JD86" s="235"/>
      <c r="JE86" s="235"/>
      <c r="JF86" s="235"/>
      <c r="JG86" s="235"/>
      <c r="JH86" s="235"/>
      <c r="JI86" s="235"/>
      <c r="JJ86" s="235"/>
      <c r="JK86" s="235"/>
      <c r="JL86" s="235"/>
      <c r="JM86" s="235"/>
      <c r="JN86" s="235"/>
      <c r="JO86" s="235"/>
      <c r="JP86" s="235"/>
      <c r="JQ86" s="235"/>
      <c r="JR86" s="235"/>
      <c r="JS86" s="235"/>
      <c r="JT86" s="235"/>
      <c r="JU86" s="235"/>
      <c r="JV86" s="235"/>
      <c r="JW86" s="235"/>
      <c r="JX86" s="235"/>
      <c r="JY86" s="235"/>
      <c r="JZ86" s="235"/>
      <c r="KA86" s="235"/>
      <c r="KB86" s="235"/>
      <c r="KC86" s="235"/>
      <c r="KD86" s="235"/>
      <c r="KE86" s="235"/>
      <c r="KF86" s="235"/>
      <c r="KG86" s="235"/>
      <c r="KH86" s="235"/>
      <c r="KI86" s="235"/>
      <c r="KJ86" s="235"/>
      <c r="KK86" s="235"/>
      <c r="KL86" s="235"/>
      <c r="KM86" s="235"/>
      <c r="KN86" s="235"/>
      <c r="KO86" s="235"/>
      <c r="KP86" s="235"/>
      <c r="KQ86" s="235"/>
      <c r="KR86" s="235"/>
      <c r="KS86" s="235"/>
      <c r="KT86" s="235"/>
      <c r="KU86" s="235"/>
      <c r="KV86" s="235"/>
      <c r="KW86" s="235"/>
      <c r="KX86" s="235"/>
      <c r="KY86" s="235"/>
      <c r="KZ86" s="235"/>
      <c r="LA86" s="235"/>
      <c r="LB86" s="235"/>
      <c r="LC86" s="235"/>
      <c r="LD86" s="235"/>
      <c r="LE86" s="235"/>
      <c r="LF86" s="235"/>
      <c r="LG86" s="235"/>
      <c r="LH86" s="235"/>
      <c r="LI86" s="235"/>
      <c r="LJ86" s="235"/>
      <c r="LK86" s="235"/>
      <c r="LL86" s="235"/>
      <c r="LM86" s="235"/>
      <c r="LN86" s="235"/>
      <c r="LO86" s="235"/>
      <c r="LP86" s="235"/>
      <c r="LQ86" s="235"/>
      <c r="LR86" s="235"/>
      <c r="LS86" s="235"/>
      <c r="LT86" s="235"/>
      <c r="LU86" s="235"/>
      <c r="LV86" s="235"/>
      <c r="LW86" s="235"/>
      <c r="LX86" s="235"/>
      <c r="LY86" s="235"/>
      <c r="LZ86" s="235"/>
      <c r="MA86" s="235"/>
      <c r="MB86" s="235"/>
      <c r="MC86" s="235"/>
      <c r="MD86" s="235"/>
      <c r="ME86" s="235"/>
      <c r="MF86" s="235"/>
      <c r="MG86" s="235"/>
      <c r="MH86" s="235"/>
      <c r="MI86" s="235"/>
      <c r="MJ86" s="235"/>
      <c r="MK86" s="235"/>
      <c r="ML86" s="235"/>
      <c r="MM86" s="235"/>
      <c r="MN86" s="235"/>
      <c r="MO86" s="235"/>
      <c r="MP86" s="235"/>
      <c r="MQ86" s="235"/>
      <c r="MR86" s="235"/>
      <c r="MS86" s="235"/>
      <c r="MT86" s="235"/>
      <c r="MU86" s="235"/>
      <c r="MV86" s="235"/>
      <c r="MW86" s="235"/>
      <c r="MX86" s="235"/>
      <c r="MY86" s="235"/>
      <c r="MZ86" s="235"/>
      <c r="NA86" s="235"/>
      <c r="NB86" s="235"/>
      <c r="NC86" s="235"/>
      <c r="ND86" s="235"/>
      <c r="NE86" s="235"/>
      <c r="NF86" s="235"/>
      <c r="NG86" s="235"/>
      <c r="NH86" s="235"/>
      <c r="NI86" s="235"/>
      <c r="NJ86" s="235"/>
      <c r="NK86" s="235"/>
      <c r="NL86" s="235"/>
      <c r="NM86" s="235"/>
      <c r="NN86" s="235"/>
      <c r="NO86" s="235"/>
      <c r="NP86" s="235"/>
      <c r="NQ86" s="235"/>
      <c r="NR86" s="235"/>
      <c r="NS86" s="235"/>
      <c r="NT86" s="235"/>
    </row>
    <row r="87" spans="1:384" x14ac:dyDescent="0.2">
      <c r="A87" s="41" t="s">
        <v>142</v>
      </c>
      <c r="B87" s="39">
        <v>1547.068088</v>
      </c>
      <c r="C87" s="39">
        <v>2304.4252328822795</v>
      </c>
      <c r="D87" s="39">
        <v>2263.4763599999997</v>
      </c>
      <c r="E87" s="39">
        <v>2471.9685289999998</v>
      </c>
      <c r="F87" s="136">
        <v>2336.0955765988233</v>
      </c>
      <c r="G87" s="39">
        <v>2261.1529439999999</v>
      </c>
      <c r="H87" s="39">
        <v>2106.8070966351852</v>
      </c>
      <c r="I87" s="39">
        <v>2135.0501039999999</v>
      </c>
      <c r="J87" s="39">
        <v>1923.3362709999999</v>
      </c>
      <c r="K87" s="136">
        <v>896.22773294644878</v>
      </c>
      <c r="L87" s="42" t="s">
        <v>143</v>
      </c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  <c r="CQ87" s="235"/>
      <c r="CR87" s="235"/>
      <c r="CS87" s="235"/>
      <c r="CT87" s="235"/>
      <c r="CU87" s="235"/>
      <c r="CV87" s="235"/>
      <c r="CW87" s="235"/>
      <c r="CX87" s="235"/>
      <c r="CY87" s="235"/>
      <c r="CZ87" s="235"/>
      <c r="DA87" s="235"/>
      <c r="DB87" s="235"/>
      <c r="DC87" s="235"/>
      <c r="DD87" s="235"/>
      <c r="DE87" s="235"/>
      <c r="DF87" s="235"/>
      <c r="DG87" s="235"/>
      <c r="DH87" s="235"/>
      <c r="DI87" s="235"/>
      <c r="DJ87" s="235"/>
      <c r="DK87" s="235"/>
      <c r="DL87" s="235"/>
      <c r="DM87" s="235"/>
      <c r="DN87" s="235"/>
      <c r="DO87" s="235"/>
      <c r="DP87" s="235"/>
      <c r="DQ87" s="235"/>
      <c r="DR87" s="235"/>
      <c r="DS87" s="235"/>
      <c r="DT87" s="235"/>
      <c r="DU87" s="235"/>
      <c r="DV87" s="235"/>
      <c r="DW87" s="235"/>
      <c r="DX87" s="235"/>
      <c r="DY87" s="235"/>
      <c r="DZ87" s="235"/>
      <c r="EA87" s="235"/>
      <c r="EB87" s="235"/>
      <c r="EC87" s="235"/>
      <c r="ED87" s="235"/>
      <c r="EE87" s="235"/>
      <c r="EF87" s="235"/>
      <c r="EG87" s="235"/>
      <c r="EH87" s="235"/>
      <c r="EI87" s="235"/>
      <c r="EJ87" s="235"/>
      <c r="EK87" s="235"/>
      <c r="EL87" s="235"/>
      <c r="EM87" s="235"/>
      <c r="EN87" s="235"/>
      <c r="EO87" s="235"/>
      <c r="EP87" s="235"/>
      <c r="EQ87" s="235"/>
      <c r="ER87" s="235"/>
      <c r="ES87" s="235"/>
      <c r="ET87" s="235"/>
      <c r="EU87" s="235"/>
      <c r="EV87" s="235"/>
      <c r="EW87" s="235"/>
      <c r="EX87" s="235"/>
      <c r="EY87" s="235"/>
      <c r="EZ87" s="235"/>
      <c r="FA87" s="235"/>
      <c r="FB87" s="235"/>
      <c r="FC87" s="235"/>
      <c r="FD87" s="235"/>
      <c r="FE87" s="235"/>
      <c r="FF87" s="235"/>
      <c r="FG87" s="235"/>
      <c r="FH87" s="235"/>
      <c r="FI87" s="235"/>
      <c r="FJ87" s="235"/>
      <c r="FK87" s="235"/>
      <c r="FL87" s="235"/>
      <c r="FM87" s="235"/>
      <c r="FN87" s="235"/>
      <c r="FO87" s="235"/>
      <c r="FP87" s="235"/>
      <c r="FQ87" s="235"/>
      <c r="FR87" s="235"/>
      <c r="FS87" s="235"/>
      <c r="FT87" s="235"/>
      <c r="FU87" s="235"/>
      <c r="FV87" s="235"/>
      <c r="FW87" s="235"/>
      <c r="FX87" s="235"/>
      <c r="FY87" s="235"/>
      <c r="FZ87" s="235"/>
      <c r="GA87" s="235"/>
      <c r="GB87" s="235"/>
      <c r="GC87" s="235"/>
      <c r="GD87" s="235"/>
      <c r="GE87" s="235"/>
      <c r="GF87" s="235"/>
      <c r="GG87" s="235"/>
      <c r="GH87" s="235"/>
      <c r="GI87" s="235"/>
      <c r="GJ87" s="235"/>
      <c r="GK87" s="235"/>
      <c r="GL87" s="235"/>
      <c r="GM87" s="235"/>
      <c r="GN87" s="235"/>
      <c r="GO87" s="235"/>
      <c r="GP87" s="235"/>
      <c r="GQ87" s="235"/>
      <c r="GR87" s="235"/>
      <c r="GS87" s="235"/>
      <c r="GT87" s="235"/>
      <c r="GU87" s="235"/>
      <c r="GV87" s="235"/>
      <c r="GW87" s="235"/>
      <c r="GX87" s="235"/>
      <c r="GY87" s="235"/>
      <c r="GZ87" s="235"/>
      <c r="HA87" s="235"/>
      <c r="HB87" s="235"/>
      <c r="HC87" s="235"/>
      <c r="HD87" s="235"/>
      <c r="HE87" s="235"/>
      <c r="HF87" s="235"/>
      <c r="HG87" s="235"/>
      <c r="HH87" s="235"/>
      <c r="HI87" s="235"/>
      <c r="HJ87" s="235"/>
      <c r="HK87" s="235"/>
      <c r="HL87" s="235"/>
      <c r="HM87" s="235"/>
      <c r="HN87" s="235"/>
      <c r="HO87" s="235"/>
      <c r="HP87" s="235"/>
      <c r="HQ87" s="235"/>
      <c r="HR87" s="235"/>
      <c r="HS87" s="235"/>
      <c r="HT87" s="235"/>
      <c r="HU87" s="235"/>
      <c r="HV87" s="235"/>
      <c r="HW87" s="235"/>
      <c r="HX87" s="235"/>
      <c r="HY87" s="235"/>
      <c r="HZ87" s="235"/>
      <c r="IA87" s="235"/>
      <c r="IB87" s="235"/>
      <c r="IC87" s="235"/>
      <c r="ID87" s="235"/>
      <c r="IE87" s="235"/>
      <c r="IF87" s="235"/>
      <c r="IG87" s="235"/>
      <c r="IH87" s="235"/>
      <c r="II87" s="235"/>
      <c r="IJ87" s="235"/>
      <c r="IK87" s="235"/>
      <c r="IL87" s="235"/>
      <c r="IM87" s="235"/>
      <c r="IN87" s="235"/>
      <c r="IO87" s="235"/>
      <c r="IP87" s="235"/>
      <c r="IQ87" s="235"/>
      <c r="IR87" s="235"/>
      <c r="IS87" s="235"/>
      <c r="IT87" s="235"/>
      <c r="IU87" s="235"/>
      <c r="IV87" s="235"/>
      <c r="IW87" s="235"/>
      <c r="IX87" s="235"/>
      <c r="IY87" s="235"/>
      <c r="IZ87" s="235"/>
      <c r="JA87" s="235"/>
      <c r="JB87" s="235"/>
      <c r="JC87" s="235"/>
      <c r="JD87" s="235"/>
      <c r="JE87" s="235"/>
      <c r="JF87" s="235"/>
      <c r="JG87" s="235"/>
      <c r="JH87" s="235"/>
      <c r="JI87" s="235"/>
      <c r="JJ87" s="235"/>
      <c r="JK87" s="235"/>
      <c r="JL87" s="235"/>
      <c r="JM87" s="235"/>
      <c r="JN87" s="235"/>
      <c r="JO87" s="235"/>
      <c r="JP87" s="235"/>
      <c r="JQ87" s="235"/>
      <c r="JR87" s="235"/>
      <c r="JS87" s="235"/>
      <c r="JT87" s="235"/>
      <c r="JU87" s="235"/>
      <c r="JV87" s="235"/>
      <c r="JW87" s="235"/>
      <c r="JX87" s="235"/>
      <c r="JY87" s="235"/>
      <c r="JZ87" s="235"/>
      <c r="KA87" s="235"/>
      <c r="KB87" s="235"/>
      <c r="KC87" s="235"/>
      <c r="KD87" s="235"/>
      <c r="KE87" s="235"/>
      <c r="KF87" s="235"/>
      <c r="KG87" s="235"/>
      <c r="KH87" s="235"/>
      <c r="KI87" s="235"/>
      <c r="KJ87" s="235"/>
      <c r="KK87" s="235"/>
      <c r="KL87" s="235"/>
      <c r="KM87" s="235"/>
      <c r="KN87" s="235"/>
      <c r="KO87" s="235"/>
      <c r="KP87" s="235"/>
      <c r="KQ87" s="235"/>
      <c r="KR87" s="235"/>
      <c r="KS87" s="235"/>
      <c r="KT87" s="235"/>
      <c r="KU87" s="235"/>
      <c r="KV87" s="235"/>
      <c r="KW87" s="235"/>
      <c r="KX87" s="235"/>
      <c r="KY87" s="235"/>
      <c r="KZ87" s="235"/>
      <c r="LA87" s="235"/>
      <c r="LB87" s="235"/>
      <c r="LC87" s="235"/>
      <c r="LD87" s="235"/>
      <c r="LE87" s="235"/>
      <c r="LF87" s="235"/>
      <c r="LG87" s="235"/>
      <c r="LH87" s="235"/>
      <c r="LI87" s="235"/>
      <c r="LJ87" s="235"/>
      <c r="LK87" s="235"/>
      <c r="LL87" s="235"/>
      <c r="LM87" s="235"/>
      <c r="LN87" s="235"/>
      <c r="LO87" s="235"/>
      <c r="LP87" s="235"/>
      <c r="LQ87" s="235"/>
      <c r="LR87" s="235"/>
      <c r="LS87" s="235"/>
      <c r="LT87" s="235"/>
      <c r="LU87" s="235"/>
      <c r="LV87" s="235"/>
      <c r="LW87" s="235"/>
      <c r="LX87" s="235"/>
      <c r="LY87" s="235"/>
      <c r="LZ87" s="235"/>
      <c r="MA87" s="235"/>
      <c r="MB87" s="235"/>
      <c r="MC87" s="235"/>
      <c r="MD87" s="235"/>
      <c r="ME87" s="235"/>
      <c r="MF87" s="235"/>
      <c r="MG87" s="235"/>
      <c r="MH87" s="235"/>
      <c r="MI87" s="235"/>
      <c r="MJ87" s="235"/>
      <c r="MK87" s="235"/>
      <c r="ML87" s="235"/>
      <c r="MM87" s="235"/>
      <c r="MN87" s="235"/>
      <c r="MO87" s="235"/>
      <c r="MP87" s="235"/>
      <c r="MQ87" s="235"/>
      <c r="MR87" s="235"/>
      <c r="MS87" s="235"/>
      <c r="MT87" s="235"/>
      <c r="MU87" s="235"/>
      <c r="MV87" s="235"/>
      <c r="MW87" s="235"/>
      <c r="MX87" s="235"/>
      <c r="MY87" s="235"/>
      <c r="MZ87" s="235"/>
      <c r="NA87" s="235"/>
      <c r="NB87" s="235"/>
      <c r="NC87" s="235"/>
      <c r="ND87" s="235"/>
      <c r="NE87" s="235"/>
      <c r="NF87" s="235"/>
      <c r="NG87" s="235"/>
      <c r="NH87" s="235"/>
      <c r="NI87" s="235"/>
      <c r="NJ87" s="235"/>
      <c r="NK87" s="235"/>
      <c r="NL87" s="235"/>
      <c r="NM87" s="235"/>
      <c r="NN87" s="235"/>
      <c r="NO87" s="235"/>
      <c r="NP87" s="235"/>
      <c r="NQ87" s="235"/>
      <c r="NR87" s="235"/>
      <c r="NS87" s="235"/>
      <c r="NT87" s="235"/>
    </row>
    <row r="88" spans="1:384" x14ac:dyDescent="0.2">
      <c r="A88" s="41" t="s">
        <v>144</v>
      </c>
      <c r="B88" s="39">
        <v>22.963170999999999</v>
      </c>
      <c r="C88" s="39">
        <v>22.332879319350308</v>
      </c>
      <c r="D88" s="39">
        <v>20.093903999999998</v>
      </c>
      <c r="E88" s="39">
        <v>15.823509</v>
      </c>
      <c r="F88" s="136">
        <v>6.0240289377720186</v>
      </c>
      <c r="G88" s="39">
        <v>7.770308</v>
      </c>
      <c r="H88" s="39">
        <v>1.3530556259178841</v>
      </c>
      <c r="I88" s="39">
        <v>0.72803999999999991</v>
      </c>
      <c r="J88" s="39">
        <v>1.6793179999999999</v>
      </c>
      <c r="K88" s="136">
        <v>0.2893992863584664</v>
      </c>
      <c r="L88" s="42" t="s">
        <v>209</v>
      </c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5"/>
      <c r="DE88" s="235"/>
      <c r="DF88" s="235"/>
      <c r="DG88" s="235"/>
      <c r="DH88" s="235"/>
      <c r="DI88" s="235"/>
      <c r="DJ88" s="235"/>
      <c r="DK88" s="235"/>
      <c r="DL88" s="235"/>
      <c r="DM88" s="235"/>
      <c r="DN88" s="235"/>
      <c r="DO88" s="235"/>
      <c r="DP88" s="235"/>
      <c r="DQ88" s="235"/>
      <c r="DR88" s="235"/>
      <c r="DS88" s="235"/>
      <c r="DT88" s="235"/>
      <c r="DU88" s="235"/>
      <c r="DV88" s="235"/>
      <c r="DW88" s="235"/>
      <c r="DX88" s="235"/>
      <c r="DY88" s="235"/>
      <c r="DZ88" s="235"/>
      <c r="EA88" s="235"/>
      <c r="EB88" s="235"/>
      <c r="EC88" s="235"/>
      <c r="ED88" s="235"/>
      <c r="EE88" s="235"/>
      <c r="EF88" s="235"/>
      <c r="EG88" s="235"/>
      <c r="EH88" s="235"/>
      <c r="EI88" s="235"/>
      <c r="EJ88" s="235"/>
      <c r="EK88" s="235"/>
      <c r="EL88" s="235"/>
      <c r="EM88" s="235"/>
      <c r="EN88" s="235"/>
      <c r="EO88" s="235"/>
      <c r="EP88" s="235"/>
      <c r="EQ88" s="235"/>
      <c r="ER88" s="235"/>
      <c r="ES88" s="235"/>
      <c r="ET88" s="235"/>
      <c r="EU88" s="235"/>
      <c r="EV88" s="235"/>
      <c r="EW88" s="235"/>
      <c r="EX88" s="235"/>
      <c r="EY88" s="235"/>
      <c r="EZ88" s="235"/>
      <c r="FA88" s="235"/>
      <c r="FB88" s="235"/>
      <c r="FC88" s="235"/>
      <c r="FD88" s="235"/>
      <c r="FE88" s="235"/>
      <c r="FF88" s="235"/>
      <c r="FG88" s="235"/>
      <c r="FH88" s="235"/>
      <c r="FI88" s="235"/>
      <c r="FJ88" s="235"/>
      <c r="FK88" s="235"/>
      <c r="FL88" s="235"/>
      <c r="FM88" s="235"/>
      <c r="FN88" s="235"/>
      <c r="FO88" s="235"/>
      <c r="FP88" s="235"/>
      <c r="FQ88" s="235"/>
      <c r="FR88" s="235"/>
      <c r="FS88" s="235"/>
      <c r="FT88" s="235"/>
      <c r="FU88" s="235"/>
      <c r="FV88" s="235"/>
      <c r="FW88" s="235"/>
      <c r="FX88" s="235"/>
      <c r="FY88" s="235"/>
      <c r="FZ88" s="235"/>
      <c r="GA88" s="235"/>
      <c r="GB88" s="235"/>
      <c r="GC88" s="235"/>
      <c r="GD88" s="235"/>
      <c r="GE88" s="235"/>
      <c r="GF88" s="235"/>
      <c r="GG88" s="235"/>
      <c r="GH88" s="235"/>
      <c r="GI88" s="235"/>
      <c r="GJ88" s="235"/>
      <c r="GK88" s="235"/>
      <c r="GL88" s="235"/>
      <c r="GM88" s="235"/>
      <c r="GN88" s="235"/>
      <c r="GO88" s="235"/>
      <c r="GP88" s="235"/>
      <c r="GQ88" s="235"/>
      <c r="GR88" s="235"/>
      <c r="GS88" s="235"/>
      <c r="GT88" s="235"/>
      <c r="GU88" s="235"/>
      <c r="GV88" s="235"/>
      <c r="GW88" s="235"/>
      <c r="GX88" s="235"/>
      <c r="GY88" s="235"/>
      <c r="GZ88" s="235"/>
      <c r="HA88" s="235"/>
      <c r="HB88" s="235"/>
      <c r="HC88" s="235"/>
      <c r="HD88" s="235"/>
      <c r="HE88" s="235"/>
      <c r="HF88" s="235"/>
      <c r="HG88" s="235"/>
      <c r="HH88" s="235"/>
      <c r="HI88" s="235"/>
      <c r="HJ88" s="235"/>
      <c r="HK88" s="235"/>
      <c r="HL88" s="235"/>
      <c r="HM88" s="235"/>
      <c r="HN88" s="235"/>
      <c r="HO88" s="235"/>
      <c r="HP88" s="235"/>
      <c r="HQ88" s="235"/>
      <c r="HR88" s="235"/>
      <c r="HS88" s="235"/>
      <c r="HT88" s="235"/>
      <c r="HU88" s="235"/>
      <c r="HV88" s="235"/>
      <c r="HW88" s="235"/>
      <c r="HX88" s="235"/>
      <c r="HY88" s="235"/>
      <c r="HZ88" s="235"/>
      <c r="IA88" s="235"/>
      <c r="IB88" s="235"/>
      <c r="IC88" s="235"/>
      <c r="ID88" s="235"/>
      <c r="IE88" s="235"/>
      <c r="IF88" s="235"/>
      <c r="IG88" s="235"/>
      <c r="IH88" s="235"/>
      <c r="II88" s="235"/>
      <c r="IJ88" s="235"/>
      <c r="IK88" s="235"/>
      <c r="IL88" s="235"/>
      <c r="IM88" s="235"/>
      <c r="IN88" s="235"/>
      <c r="IO88" s="235"/>
      <c r="IP88" s="235"/>
      <c r="IQ88" s="235"/>
      <c r="IR88" s="235"/>
      <c r="IS88" s="235"/>
      <c r="IT88" s="235"/>
      <c r="IU88" s="235"/>
      <c r="IV88" s="235"/>
      <c r="IW88" s="235"/>
      <c r="IX88" s="235"/>
      <c r="IY88" s="235"/>
      <c r="IZ88" s="235"/>
      <c r="JA88" s="235"/>
      <c r="JB88" s="235"/>
      <c r="JC88" s="235"/>
      <c r="JD88" s="235"/>
      <c r="JE88" s="235"/>
      <c r="JF88" s="235"/>
      <c r="JG88" s="235"/>
      <c r="JH88" s="235"/>
      <c r="JI88" s="235"/>
      <c r="JJ88" s="235"/>
      <c r="JK88" s="235"/>
      <c r="JL88" s="235"/>
      <c r="JM88" s="235"/>
      <c r="JN88" s="235"/>
      <c r="JO88" s="235"/>
      <c r="JP88" s="235"/>
      <c r="JQ88" s="235"/>
      <c r="JR88" s="235"/>
      <c r="JS88" s="235"/>
      <c r="JT88" s="235"/>
      <c r="JU88" s="235"/>
      <c r="JV88" s="235"/>
      <c r="JW88" s="235"/>
      <c r="JX88" s="235"/>
      <c r="JY88" s="235"/>
      <c r="JZ88" s="235"/>
      <c r="KA88" s="235"/>
      <c r="KB88" s="235"/>
      <c r="KC88" s="235"/>
      <c r="KD88" s="235"/>
      <c r="KE88" s="235"/>
      <c r="KF88" s="235"/>
      <c r="KG88" s="235"/>
      <c r="KH88" s="235"/>
      <c r="KI88" s="235"/>
      <c r="KJ88" s="235"/>
      <c r="KK88" s="235"/>
      <c r="KL88" s="235"/>
      <c r="KM88" s="235"/>
      <c r="KN88" s="235"/>
      <c r="KO88" s="235"/>
      <c r="KP88" s="235"/>
      <c r="KQ88" s="235"/>
      <c r="KR88" s="235"/>
      <c r="KS88" s="235"/>
      <c r="KT88" s="235"/>
      <c r="KU88" s="235"/>
      <c r="KV88" s="235"/>
      <c r="KW88" s="235"/>
      <c r="KX88" s="235"/>
      <c r="KY88" s="235"/>
      <c r="KZ88" s="235"/>
      <c r="LA88" s="235"/>
      <c r="LB88" s="235"/>
      <c r="LC88" s="235"/>
      <c r="LD88" s="235"/>
      <c r="LE88" s="235"/>
      <c r="LF88" s="235"/>
      <c r="LG88" s="235"/>
      <c r="LH88" s="235"/>
      <c r="LI88" s="235"/>
      <c r="LJ88" s="235"/>
      <c r="LK88" s="235"/>
      <c r="LL88" s="235"/>
      <c r="LM88" s="235"/>
      <c r="LN88" s="235"/>
      <c r="LO88" s="235"/>
      <c r="LP88" s="235"/>
      <c r="LQ88" s="235"/>
      <c r="LR88" s="235"/>
      <c r="LS88" s="235"/>
      <c r="LT88" s="235"/>
      <c r="LU88" s="235"/>
      <c r="LV88" s="235"/>
      <c r="LW88" s="235"/>
      <c r="LX88" s="235"/>
      <c r="LY88" s="235"/>
      <c r="LZ88" s="235"/>
      <c r="MA88" s="235"/>
      <c r="MB88" s="235"/>
      <c r="MC88" s="235"/>
      <c r="MD88" s="235"/>
      <c r="ME88" s="235"/>
      <c r="MF88" s="235"/>
      <c r="MG88" s="235"/>
      <c r="MH88" s="235"/>
      <c r="MI88" s="235"/>
      <c r="MJ88" s="235"/>
      <c r="MK88" s="235"/>
      <c r="ML88" s="235"/>
      <c r="MM88" s="235"/>
      <c r="MN88" s="235"/>
      <c r="MO88" s="235"/>
      <c r="MP88" s="235"/>
      <c r="MQ88" s="235"/>
      <c r="MR88" s="235"/>
      <c r="MS88" s="235"/>
      <c r="MT88" s="235"/>
      <c r="MU88" s="235"/>
      <c r="MV88" s="235"/>
      <c r="MW88" s="235"/>
      <c r="MX88" s="235"/>
      <c r="MY88" s="235"/>
      <c r="MZ88" s="235"/>
      <c r="NA88" s="235"/>
      <c r="NB88" s="235"/>
      <c r="NC88" s="235"/>
      <c r="ND88" s="235"/>
      <c r="NE88" s="235"/>
      <c r="NF88" s="235"/>
      <c r="NG88" s="235"/>
      <c r="NH88" s="235"/>
      <c r="NI88" s="235"/>
      <c r="NJ88" s="235"/>
      <c r="NK88" s="235"/>
      <c r="NL88" s="235"/>
      <c r="NM88" s="235"/>
      <c r="NN88" s="235"/>
      <c r="NO88" s="235"/>
      <c r="NP88" s="235"/>
      <c r="NQ88" s="235"/>
      <c r="NR88" s="235"/>
      <c r="NS88" s="235"/>
      <c r="NT88" s="235"/>
    </row>
    <row r="89" spans="1:384" x14ac:dyDescent="0.2">
      <c r="A89" s="41" t="s">
        <v>146</v>
      </c>
      <c r="B89" s="39">
        <v>1667.54953</v>
      </c>
      <c r="C89" s="39">
        <v>1802.0985471256413</v>
      </c>
      <c r="D89" s="39">
        <v>1552.1812799999998</v>
      </c>
      <c r="E89" s="39">
        <v>2245.2427990000001</v>
      </c>
      <c r="F89" s="136">
        <v>2444.5857154060341</v>
      </c>
      <c r="G89" s="39">
        <v>434.52348799999999</v>
      </c>
      <c r="H89" s="39">
        <v>282.66160491968503</v>
      </c>
      <c r="I89" s="39">
        <v>709.6933919999999</v>
      </c>
      <c r="J89" s="39">
        <v>273.67015900000001</v>
      </c>
      <c r="K89" s="136">
        <v>40.042476309976557</v>
      </c>
      <c r="L89" s="42" t="s">
        <v>147</v>
      </c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5"/>
      <c r="DE89" s="235"/>
      <c r="DF89" s="235"/>
      <c r="DG89" s="235"/>
      <c r="DH89" s="235"/>
      <c r="DI89" s="235"/>
      <c r="DJ89" s="235"/>
      <c r="DK89" s="235"/>
      <c r="DL89" s="235"/>
      <c r="DM89" s="235"/>
      <c r="DN89" s="235"/>
      <c r="DO89" s="235"/>
      <c r="DP89" s="235"/>
      <c r="DQ89" s="235"/>
      <c r="DR89" s="235"/>
      <c r="DS89" s="235"/>
      <c r="DT89" s="235"/>
      <c r="DU89" s="235"/>
      <c r="DV89" s="235"/>
      <c r="DW89" s="235"/>
      <c r="DX89" s="235"/>
      <c r="DY89" s="235"/>
      <c r="DZ89" s="235"/>
      <c r="EA89" s="235"/>
      <c r="EB89" s="235"/>
      <c r="EC89" s="235"/>
      <c r="ED89" s="235"/>
      <c r="EE89" s="235"/>
      <c r="EF89" s="235"/>
      <c r="EG89" s="235"/>
      <c r="EH89" s="235"/>
      <c r="EI89" s="235"/>
      <c r="EJ89" s="235"/>
      <c r="EK89" s="235"/>
      <c r="EL89" s="235"/>
      <c r="EM89" s="235"/>
      <c r="EN89" s="235"/>
      <c r="EO89" s="235"/>
      <c r="EP89" s="235"/>
      <c r="EQ89" s="235"/>
      <c r="ER89" s="235"/>
      <c r="ES89" s="235"/>
      <c r="ET89" s="235"/>
      <c r="EU89" s="235"/>
      <c r="EV89" s="235"/>
      <c r="EW89" s="235"/>
      <c r="EX89" s="235"/>
      <c r="EY89" s="235"/>
      <c r="EZ89" s="235"/>
      <c r="FA89" s="235"/>
      <c r="FB89" s="235"/>
      <c r="FC89" s="235"/>
      <c r="FD89" s="235"/>
      <c r="FE89" s="235"/>
      <c r="FF89" s="235"/>
      <c r="FG89" s="235"/>
      <c r="FH89" s="235"/>
      <c r="FI89" s="235"/>
      <c r="FJ89" s="235"/>
      <c r="FK89" s="235"/>
      <c r="FL89" s="235"/>
      <c r="FM89" s="235"/>
      <c r="FN89" s="235"/>
      <c r="FO89" s="235"/>
      <c r="FP89" s="235"/>
      <c r="FQ89" s="235"/>
      <c r="FR89" s="235"/>
      <c r="FS89" s="235"/>
      <c r="FT89" s="235"/>
      <c r="FU89" s="235"/>
      <c r="FV89" s="235"/>
      <c r="FW89" s="235"/>
      <c r="FX89" s="235"/>
      <c r="FY89" s="235"/>
      <c r="FZ89" s="235"/>
      <c r="GA89" s="235"/>
      <c r="GB89" s="235"/>
      <c r="GC89" s="235"/>
      <c r="GD89" s="235"/>
      <c r="GE89" s="235"/>
      <c r="GF89" s="235"/>
      <c r="GG89" s="235"/>
      <c r="GH89" s="235"/>
      <c r="GI89" s="235"/>
      <c r="GJ89" s="235"/>
      <c r="GK89" s="235"/>
      <c r="GL89" s="235"/>
      <c r="GM89" s="235"/>
      <c r="GN89" s="235"/>
      <c r="GO89" s="235"/>
      <c r="GP89" s="235"/>
      <c r="GQ89" s="235"/>
      <c r="GR89" s="235"/>
      <c r="GS89" s="235"/>
      <c r="GT89" s="235"/>
      <c r="GU89" s="235"/>
      <c r="GV89" s="235"/>
      <c r="GW89" s="235"/>
      <c r="GX89" s="235"/>
      <c r="GY89" s="235"/>
      <c r="GZ89" s="235"/>
      <c r="HA89" s="235"/>
      <c r="HB89" s="235"/>
      <c r="HC89" s="235"/>
      <c r="HD89" s="235"/>
      <c r="HE89" s="235"/>
      <c r="HF89" s="235"/>
      <c r="HG89" s="235"/>
      <c r="HH89" s="235"/>
      <c r="HI89" s="235"/>
      <c r="HJ89" s="235"/>
      <c r="HK89" s="235"/>
      <c r="HL89" s="235"/>
      <c r="HM89" s="235"/>
      <c r="HN89" s="235"/>
      <c r="HO89" s="235"/>
      <c r="HP89" s="235"/>
      <c r="HQ89" s="235"/>
      <c r="HR89" s="235"/>
      <c r="HS89" s="235"/>
      <c r="HT89" s="235"/>
      <c r="HU89" s="235"/>
      <c r="HV89" s="235"/>
      <c r="HW89" s="235"/>
      <c r="HX89" s="235"/>
      <c r="HY89" s="235"/>
      <c r="HZ89" s="235"/>
      <c r="IA89" s="235"/>
      <c r="IB89" s="235"/>
      <c r="IC89" s="235"/>
      <c r="ID89" s="235"/>
      <c r="IE89" s="235"/>
      <c r="IF89" s="235"/>
      <c r="IG89" s="235"/>
      <c r="IH89" s="235"/>
      <c r="II89" s="235"/>
      <c r="IJ89" s="235"/>
      <c r="IK89" s="235"/>
      <c r="IL89" s="235"/>
      <c r="IM89" s="235"/>
      <c r="IN89" s="235"/>
      <c r="IO89" s="235"/>
      <c r="IP89" s="235"/>
      <c r="IQ89" s="235"/>
      <c r="IR89" s="235"/>
      <c r="IS89" s="235"/>
      <c r="IT89" s="235"/>
      <c r="IU89" s="235"/>
      <c r="IV89" s="235"/>
      <c r="IW89" s="235"/>
      <c r="IX89" s="235"/>
      <c r="IY89" s="235"/>
      <c r="IZ89" s="235"/>
      <c r="JA89" s="235"/>
      <c r="JB89" s="235"/>
      <c r="JC89" s="235"/>
      <c r="JD89" s="235"/>
      <c r="JE89" s="235"/>
      <c r="JF89" s="235"/>
      <c r="JG89" s="235"/>
      <c r="JH89" s="235"/>
      <c r="JI89" s="235"/>
      <c r="JJ89" s="235"/>
      <c r="JK89" s="235"/>
      <c r="JL89" s="235"/>
      <c r="JM89" s="235"/>
      <c r="JN89" s="235"/>
      <c r="JO89" s="235"/>
      <c r="JP89" s="235"/>
      <c r="JQ89" s="235"/>
      <c r="JR89" s="235"/>
      <c r="JS89" s="235"/>
      <c r="JT89" s="235"/>
      <c r="JU89" s="235"/>
      <c r="JV89" s="235"/>
      <c r="JW89" s="235"/>
      <c r="JX89" s="235"/>
      <c r="JY89" s="235"/>
      <c r="JZ89" s="235"/>
      <c r="KA89" s="235"/>
      <c r="KB89" s="235"/>
      <c r="KC89" s="235"/>
      <c r="KD89" s="235"/>
      <c r="KE89" s="235"/>
      <c r="KF89" s="235"/>
      <c r="KG89" s="235"/>
      <c r="KH89" s="235"/>
      <c r="KI89" s="235"/>
      <c r="KJ89" s="235"/>
      <c r="KK89" s="235"/>
      <c r="KL89" s="235"/>
      <c r="KM89" s="235"/>
      <c r="KN89" s="235"/>
      <c r="KO89" s="235"/>
      <c r="KP89" s="235"/>
      <c r="KQ89" s="235"/>
      <c r="KR89" s="235"/>
      <c r="KS89" s="235"/>
      <c r="KT89" s="235"/>
      <c r="KU89" s="235"/>
      <c r="KV89" s="235"/>
      <c r="KW89" s="235"/>
      <c r="KX89" s="235"/>
      <c r="KY89" s="235"/>
      <c r="KZ89" s="235"/>
      <c r="LA89" s="235"/>
      <c r="LB89" s="235"/>
      <c r="LC89" s="235"/>
      <c r="LD89" s="235"/>
      <c r="LE89" s="235"/>
      <c r="LF89" s="235"/>
      <c r="LG89" s="235"/>
      <c r="LH89" s="235"/>
      <c r="LI89" s="235"/>
      <c r="LJ89" s="235"/>
      <c r="LK89" s="235"/>
      <c r="LL89" s="235"/>
      <c r="LM89" s="235"/>
      <c r="LN89" s="235"/>
      <c r="LO89" s="235"/>
      <c r="LP89" s="235"/>
      <c r="LQ89" s="235"/>
      <c r="LR89" s="235"/>
      <c r="LS89" s="235"/>
      <c r="LT89" s="235"/>
      <c r="LU89" s="235"/>
      <c r="LV89" s="235"/>
      <c r="LW89" s="235"/>
      <c r="LX89" s="235"/>
      <c r="LY89" s="235"/>
      <c r="LZ89" s="235"/>
      <c r="MA89" s="235"/>
      <c r="MB89" s="235"/>
      <c r="MC89" s="235"/>
      <c r="MD89" s="235"/>
      <c r="ME89" s="235"/>
      <c r="MF89" s="235"/>
      <c r="MG89" s="235"/>
      <c r="MH89" s="235"/>
      <c r="MI89" s="235"/>
      <c r="MJ89" s="235"/>
      <c r="MK89" s="235"/>
      <c r="ML89" s="235"/>
      <c r="MM89" s="235"/>
      <c r="MN89" s="235"/>
      <c r="MO89" s="235"/>
      <c r="MP89" s="235"/>
      <c r="MQ89" s="235"/>
      <c r="MR89" s="235"/>
      <c r="MS89" s="235"/>
      <c r="MT89" s="235"/>
      <c r="MU89" s="235"/>
      <c r="MV89" s="235"/>
      <c r="MW89" s="235"/>
      <c r="MX89" s="235"/>
      <c r="MY89" s="235"/>
      <c r="MZ89" s="235"/>
      <c r="NA89" s="235"/>
      <c r="NB89" s="235"/>
      <c r="NC89" s="235"/>
      <c r="ND89" s="235"/>
      <c r="NE89" s="235"/>
      <c r="NF89" s="235"/>
      <c r="NG89" s="235"/>
      <c r="NH89" s="235"/>
      <c r="NI89" s="235"/>
      <c r="NJ89" s="235"/>
      <c r="NK89" s="235"/>
      <c r="NL89" s="235"/>
      <c r="NM89" s="235"/>
      <c r="NN89" s="235"/>
      <c r="NO89" s="235"/>
      <c r="NP89" s="235"/>
      <c r="NQ89" s="235"/>
      <c r="NR89" s="235"/>
      <c r="NS89" s="235"/>
      <c r="NT89" s="235"/>
    </row>
    <row r="90" spans="1:384" x14ac:dyDescent="0.2">
      <c r="A90" s="41" t="s">
        <v>148</v>
      </c>
      <c r="B90" s="39">
        <v>143.43369999999999</v>
      </c>
      <c r="C90" s="39">
        <v>223.07012856119638</v>
      </c>
      <c r="D90" s="39">
        <v>139.05563999999998</v>
      </c>
      <c r="E90" s="39">
        <v>120.709958</v>
      </c>
      <c r="F90" s="136">
        <v>131.18192748565497</v>
      </c>
      <c r="G90" s="39">
        <v>157.45509799999999</v>
      </c>
      <c r="H90" s="39">
        <v>152.26577138088805</v>
      </c>
      <c r="I90" s="39">
        <v>132.648888</v>
      </c>
      <c r="J90" s="39">
        <v>146.00248500000001</v>
      </c>
      <c r="K90" s="136">
        <v>130.36443673293303</v>
      </c>
      <c r="L90" s="42" t="s">
        <v>149</v>
      </c>
      <c r="CD90" s="235"/>
      <c r="CE90" s="235"/>
      <c r="CF90" s="235"/>
      <c r="CG90" s="235"/>
      <c r="CH90" s="235"/>
      <c r="CI90" s="235"/>
      <c r="CJ90" s="235"/>
      <c r="CK90" s="235"/>
      <c r="CL90" s="235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5"/>
      <c r="DE90" s="235"/>
      <c r="DF90" s="235"/>
      <c r="DG90" s="235"/>
      <c r="DH90" s="235"/>
      <c r="DI90" s="235"/>
      <c r="DJ90" s="235"/>
      <c r="DK90" s="235"/>
      <c r="DL90" s="235"/>
      <c r="DM90" s="235"/>
      <c r="DN90" s="235"/>
      <c r="DO90" s="235"/>
      <c r="DP90" s="235"/>
      <c r="DQ90" s="235"/>
      <c r="DR90" s="235"/>
      <c r="DS90" s="235"/>
      <c r="DT90" s="235"/>
      <c r="DU90" s="235"/>
      <c r="DV90" s="235"/>
      <c r="DW90" s="235"/>
      <c r="DX90" s="235"/>
      <c r="DY90" s="235"/>
      <c r="DZ90" s="235"/>
      <c r="EA90" s="235"/>
      <c r="EB90" s="235"/>
      <c r="EC90" s="235"/>
      <c r="ED90" s="235"/>
      <c r="EE90" s="235"/>
      <c r="EF90" s="235"/>
      <c r="EG90" s="235"/>
      <c r="EH90" s="235"/>
      <c r="EI90" s="235"/>
      <c r="EJ90" s="235"/>
      <c r="EK90" s="235"/>
      <c r="EL90" s="235"/>
      <c r="EM90" s="235"/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  <c r="IM90" s="235"/>
      <c r="IN90" s="235"/>
      <c r="IO90" s="235"/>
      <c r="IP90" s="235"/>
      <c r="IQ90" s="235"/>
      <c r="IR90" s="235"/>
      <c r="IS90" s="235"/>
      <c r="IT90" s="235"/>
      <c r="IU90" s="235"/>
      <c r="IV90" s="235"/>
      <c r="IW90" s="235"/>
      <c r="IX90" s="235"/>
      <c r="IY90" s="235"/>
      <c r="IZ90" s="235"/>
      <c r="JA90" s="235"/>
      <c r="JB90" s="235"/>
      <c r="JC90" s="235"/>
      <c r="JD90" s="235"/>
      <c r="JE90" s="235"/>
      <c r="JF90" s="235"/>
      <c r="JG90" s="235"/>
      <c r="JH90" s="235"/>
      <c r="JI90" s="235"/>
      <c r="JJ90" s="235"/>
      <c r="JK90" s="235"/>
      <c r="JL90" s="235"/>
      <c r="JM90" s="235"/>
      <c r="JN90" s="235"/>
      <c r="JO90" s="235"/>
      <c r="JP90" s="235"/>
      <c r="JQ90" s="235"/>
      <c r="JR90" s="235"/>
      <c r="JS90" s="235"/>
      <c r="JT90" s="235"/>
      <c r="JU90" s="235"/>
      <c r="JV90" s="235"/>
      <c r="JW90" s="235"/>
      <c r="JX90" s="235"/>
      <c r="JY90" s="235"/>
      <c r="JZ90" s="235"/>
      <c r="KA90" s="235"/>
      <c r="KB90" s="235"/>
      <c r="KC90" s="235"/>
      <c r="KD90" s="235"/>
      <c r="KE90" s="235"/>
      <c r="KF90" s="235"/>
      <c r="KG90" s="235"/>
      <c r="KH90" s="235"/>
      <c r="KI90" s="235"/>
      <c r="KJ90" s="235"/>
      <c r="KK90" s="235"/>
      <c r="KL90" s="235"/>
      <c r="KM90" s="235"/>
      <c r="KN90" s="235"/>
      <c r="KO90" s="235"/>
      <c r="KP90" s="235"/>
      <c r="KQ90" s="235"/>
      <c r="KR90" s="235"/>
      <c r="KS90" s="235"/>
      <c r="KT90" s="235"/>
      <c r="KU90" s="235"/>
      <c r="KV90" s="235"/>
      <c r="KW90" s="235"/>
      <c r="KX90" s="235"/>
      <c r="KY90" s="235"/>
      <c r="KZ90" s="235"/>
      <c r="LA90" s="235"/>
      <c r="LB90" s="235"/>
      <c r="LC90" s="235"/>
      <c r="LD90" s="235"/>
      <c r="LE90" s="235"/>
      <c r="LF90" s="235"/>
      <c r="LG90" s="235"/>
      <c r="LH90" s="235"/>
      <c r="LI90" s="235"/>
      <c r="LJ90" s="235"/>
      <c r="LK90" s="235"/>
      <c r="LL90" s="235"/>
      <c r="LM90" s="235"/>
      <c r="LN90" s="235"/>
      <c r="LO90" s="235"/>
      <c r="LP90" s="235"/>
      <c r="LQ90" s="235"/>
      <c r="LR90" s="235"/>
      <c r="LS90" s="235"/>
      <c r="LT90" s="235"/>
      <c r="LU90" s="235"/>
      <c r="LV90" s="235"/>
      <c r="LW90" s="235"/>
      <c r="LX90" s="235"/>
      <c r="LY90" s="235"/>
      <c r="LZ90" s="235"/>
      <c r="MA90" s="235"/>
      <c r="MB90" s="235"/>
      <c r="MC90" s="235"/>
      <c r="MD90" s="235"/>
      <c r="ME90" s="235"/>
      <c r="MF90" s="235"/>
      <c r="MG90" s="235"/>
      <c r="MH90" s="235"/>
      <c r="MI90" s="235"/>
      <c r="MJ90" s="235"/>
      <c r="MK90" s="235"/>
      <c r="ML90" s="235"/>
      <c r="MM90" s="235"/>
      <c r="MN90" s="235"/>
      <c r="MO90" s="235"/>
      <c r="MP90" s="235"/>
      <c r="MQ90" s="235"/>
      <c r="MR90" s="235"/>
      <c r="MS90" s="235"/>
      <c r="MT90" s="235"/>
      <c r="MU90" s="235"/>
      <c r="MV90" s="235"/>
      <c r="MW90" s="235"/>
      <c r="MX90" s="235"/>
      <c r="MY90" s="235"/>
      <c r="MZ90" s="235"/>
      <c r="NA90" s="235"/>
      <c r="NB90" s="235"/>
      <c r="NC90" s="235"/>
      <c r="ND90" s="235"/>
      <c r="NE90" s="235"/>
      <c r="NF90" s="235"/>
      <c r="NG90" s="235"/>
      <c r="NH90" s="235"/>
      <c r="NI90" s="235"/>
      <c r="NJ90" s="235"/>
      <c r="NK90" s="235"/>
      <c r="NL90" s="235"/>
      <c r="NM90" s="235"/>
      <c r="NN90" s="235"/>
      <c r="NO90" s="235"/>
      <c r="NP90" s="235"/>
      <c r="NQ90" s="235"/>
      <c r="NR90" s="235"/>
      <c r="NS90" s="235"/>
      <c r="NT90" s="235"/>
    </row>
    <row r="91" spans="1:384" x14ac:dyDescent="0.2">
      <c r="A91" s="41" t="s">
        <v>150</v>
      </c>
      <c r="B91" s="39">
        <v>20.535060999999999</v>
      </c>
      <c r="C91" s="39">
        <v>41.64784566547921</v>
      </c>
      <c r="D91" s="39">
        <v>37.858079999999994</v>
      </c>
      <c r="E91" s="39">
        <v>36.215313000000002</v>
      </c>
      <c r="F91" s="136">
        <v>35.057532447163027</v>
      </c>
      <c r="G91" s="39">
        <v>13.077055</v>
      </c>
      <c r="H91" s="39">
        <v>35.952772210962102</v>
      </c>
      <c r="I91" s="39">
        <v>19.511471999999998</v>
      </c>
      <c r="J91" s="39">
        <v>23.193937999999999</v>
      </c>
      <c r="K91" s="136">
        <v>16.558068462533804</v>
      </c>
      <c r="L91" s="42" t="s">
        <v>151</v>
      </c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5"/>
      <c r="DE91" s="235"/>
      <c r="DF91" s="235"/>
      <c r="DG91" s="235"/>
      <c r="DH91" s="235"/>
      <c r="DI91" s="235"/>
      <c r="DJ91" s="235"/>
      <c r="DK91" s="235"/>
      <c r="DL91" s="235"/>
      <c r="DM91" s="235"/>
      <c r="DN91" s="235"/>
      <c r="DO91" s="235"/>
      <c r="DP91" s="235"/>
      <c r="DQ91" s="235"/>
      <c r="DR91" s="235"/>
      <c r="DS91" s="235"/>
      <c r="DT91" s="235"/>
      <c r="DU91" s="235"/>
      <c r="DV91" s="235"/>
      <c r="DW91" s="235"/>
      <c r="DX91" s="235"/>
      <c r="DY91" s="235"/>
      <c r="DZ91" s="235"/>
      <c r="EA91" s="235"/>
      <c r="EB91" s="235"/>
      <c r="EC91" s="235"/>
      <c r="ED91" s="235"/>
      <c r="EE91" s="235"/>
      <c r="EF91" s="235"/>
      <c r="EG91" s="235"/>
      <c r="EH91" s="235"/>
      <c r="EI91" s="235"/>
      <c r="EJ91" s="235"/>
      <c r="EK91" s="235"/>
      <c r="EL91" s="235"/>
      <c r="EM91" s="235"/>
      <c r="EN91" s="235"/>
      <c r="EO91" s="235"/>
      <c r="EP91" s="235"/>
      <c r="EQ91" s="235"/>
      <c r="ER91" s="235"/>
      <c r="ES91" s="235"/>
      <c r="ET91" s="235"/>
      <c r="EU91" s="235"/>
      <c r="EV91" s="235"/>
      <c r="EW91" s="235"/>
      <c r="EX91" s="235"/>
      <c r="EY91" s="235"/>
      <c r="EZ91" s="235"/>
      <c r="FA91" s="235"/>
      <c r="FB91" s="235"/>
      <c r="FC91" s="235"/>
      <c r="FD91" s="235"/>
      <c r="FE91" s="235"/>
      <c r="FF91" s="235"/>
      <c r="FG91" s="235"/>
      <c r="FH91" s="235"/>
      <c r="FI91" s="235"/>
      <c r="FJ91" s="235"/>
      <c r="FK91" s="235"/>
      <c r="FL91" s="235"/>
      <c r="FM91" s="235"/>
      <c r="FN91" s="235"/>
      <c r="FO91" s="235"/>
      <c r="FP91" s="235"/>
      <c r="FQ91" s="235"/>
      <c r="FR91" s="235"/>
      <c r="FS91" s="235"/>
      <c r="FT91" s="235"/>
      <c r="FU91" s="235"/>
      <c r="FV91" s="235"/>
      <c r="FW91" s="235"/>
      <c r="FX91" s="235"/>
      <c r="FY91" s="235"/>
      <c r="FZ91" s="235"/>
      <c r="GA91" s="235"/>
      <c r="GB91" s="235"/>
      <c r="GC91" s="235"/>
      <c r="GD91" s="235"/>
      <c r="GE91" s="235"/>
      <c r="GF91" s="235"/>
      <c r="GG91" s="235"/>
      <c r="GH91" s="235"/>
      <c r="GI91" s="235"/>
      <c r="GJ91" s="235"/>
      <c r="GK91" s="235"/>
      <c r="GL91" s="235"/>
      <c r="GM91" s="235"/>
      <c r="GN91" s="235"/>
      <c r="GO91" s="235"/>
      <c r="GP91" s="235"/>
      <c r="GQ91" s="235"/>
      <c r="GR91" s="235"/>
      <c r="GS91" s="235"/>
      <c r="GT91" s="235"/>
      <c r="GU91" s="235"/>
      <c r="GV91" s="235"/>
      <c r="GW91" s="235"/>
      <c r="GX91" s="235"/>
      <c r="GY91" s="235"/>
      <c r="GZ91" s="235"/>
      <c r="HA91" s="235"/>
      <c r="HB91" s="235"/>
      <c r="HC91" s="235"/>
      <c r="HD91" s="235"/>
      <c r="HE91" s="235"/>
      <c r="HF91" s="235"/>
      <c r="HG91" s="235"/>
      <c r="HH91" s="235"/>
      <c r="HI91" s="235"/>
      <c r="HJ91" s="235"/>
      <c r="HK91" s="235"/>
      <c r="HL91" s="235"/>
      <c r="HM91" s="235"/>
      <c r="HN91" s="235"/>
      <c r="HO91" s="235"/>
      <c r="HP91" s="235"/>
      <c r="HQ91" s="235"/>
      <c r="HR91" s="235"/>
      <c r="HS91" s="235"/>
      <c r="HT91" s="235"/>
      <c r="HU91" s="235"/>
      <c r="HV91" s="235"/>
      <c r="HW91" s="235"/>
      <c r="HX91" s="235"/>
      <c r="HY91" s="235"/>
      <c r="HZ91" s="235"/>
      <c r="IA91" s="235"/>
      <c r="IB91" s="235"/>
      <c r="IC91" s="235"/>
      <c r="ID91" s="235"/>
      <c r="IE91" s="235"/>
      <c r="IF91" s="235"/>
      <c r="IG91" s="235"/>
      <c r="IH91" s="235"/>
      <c r="II91" s="235"/>
      <c r="IJ91" s="235"/>
      <c r="IK91" s="235"/>
      <c r="IL91" s="235"/>
      <c r="IM91" s="235"/>
      <c r="IN91" s="235"/>
      <c r="IO91" s="235"/>
      <c r="IP91" s="235"/>
      <c r="IQ91" s="235"/>
      <c r="IR91" s="235"/>
      <c r="IS91" s="235"/>
      <c r="IT91" s="235"/>
      <c r="IU91" s="235"/>
      <c r="IV91" s="235"/>
      <c r="IW91" s="235"/>
      <c r="IX91" s="235"/>
      <c r="IY91" s="235"/>
      <c r="IZ91" s="235"/>
      <c r="JA91" s="235"/>
      <c r="JB91" s="235"/>
      <c r="JC91" s="235"/>
      <c r="JD91" s="235"/>
      <c r="JE91" s="235"/>
      <c r="JF91" s="235"/>
      <c r="JG91" s="235"/>
      <c r="JH91" s="235"/>
      <c r="JI91" s="235"/>
      <c r="JJ91" s="235"/>
      <c r="JK91" s="235"/>
      <c r="JL91" s="235"/>
      <c r="JM91" s="235"/>
      <c r="JN91" s="235"/>
      <c r="JO91" s="235"/>
      <c r="JP91" s="235"/>
      <c r="JQ91" s="235"/>
      <c r="JR91" s="235"/>
      <c r="JS91" s="235"/>
      <c r="JT91" s="235"/>
      <c r="JU91" s="235"/>
      <c r="JV91" s="235"/>
      <c r="JW91" s="235"/>
      <c r="JX91" s="235"/>
      <c r="JY91" s="235"/>
      <c r="JZ91" s="235"/>
      <c r="KA91" s="235"/>
      <c r="KB91" s="235"/>
      <c r="KC91" s="235"/>
      <c r="KD91" s="235"/>
      <c r="KE91" s="235"/>
      <c r="KF91" s="235"/>
      <c r="KG91" s="235"/>
      <c r="KH91" s="235"/>
      <c r="KI91" s="235"/>
      <c r="KJ91" s="235"/>
      <c r="KK91" s="235"/>
      <c r="KL91" s="235"/>
      <c r="KM91" s="235"/>
      <c r="KN91" s="235"/>
      <c r="KO91" s="235"/>
      <c r="KP91" s="235"/>
      <c r="KQ91" s="235"/>
      <c r="KR91" s="235"/>
      <c r="KS91" s="235"/>
      <c r="KT91" s="235"/>
      <c r="KU91" s="235"/>
      <c r="KV91" s="235"/>
      <c r="KW91" s="235"/>
      <c r="KX91" s="235"/>
      <c r="KY91" s="235"/>
      <c r="KZ91" s="235"/>
      <c r="LA91" s="235"/>
      <c r="LB91" s="235"/>
      <c r="LC91" s="235"/>
      <c r="LD91" s="235"/>
      <c r="LE91" s="235"/>
      <c r="LF91" s="235"/>
      <c r="LG91" s="235"/>
      <c r="LH91" s="235"/>
      <c r="LI91" s="235"/>
      <c r="LJ91" s="235"/>
      <c r="LK91" s="235"/>
      <c r="LL91" s="235"/>
      <c r="LM91" s="235"/>
      <c r="LN91" s="235"/>
      <c r="LO91" s="235"/>
      <c r="LP91" s="235"/>
      <c r="LQ91" s="235"/>
      <c r="LR91" s="235"/>
      <c r="LS91" s="235"/>
      <c r="LT91" s="235"/>
      <c r="LU91" s="235"/>
      <c r="LV91" s="235"/>
      <c r="LW91" s="235"/>
      <c r="LX91" s="235"/>
      <c r="LY91" s="235"/>
      <c r="LZ91" s="235"/>
      <c r="MA91" s="235"/>
      <c r="MB91" s="235"/>
      <c r="MC91" s="235"/>
      <c r="MD91" s="235"/>
      <c r="ME91" s="235"/>
      <c r="MF91" s="235"/>
      <c r="MG91" s="235"/>
      <c r="MH91" s="235"/>
      <c r="MI91" s="235"/>
      <c r="MJ91" s="235"/>
      <c r="MK91" s="235"/>
      <c r="ML91" s="235"/>
      <c r="MM91" s="235"/>
      <c r="MN91" s="235"/>
      <c r="MO91" s="235"/>
      <c r="MP91" s="235"/>
      <c r="MQ91" s="235"/>
      <c r="MR91" s="235"/>
      <c r="MS91" s="235"/>
      <c r="MT91" s="235"/>
      <c r="MU91" s="235"/>
      <c r="MV91" s="235"/>
      <c r="MW91" s="235"/>
      <c r="MX91" s="235"/>
      <c r="MY91" s="235"/>
      <c r="MZ91" s="235"/>
      <c r="NA91" s="235"/>
      <c r="NB91" s="235"/>
      <c r="NC91" s="235"/>
      <c r="ND91" s="235"/>
      <c r="NE91" s="235"/>
      <c r="NF91" s="235"/>
      <c r="NG91" s="235"/>
      <c r="NH91" s="235"/>
      <c r="NI91" s="235"/>
      <c r="NJ91" s="235"/>
      <c r="NK91" s="235"/>
      <c r="NL91" s="235"/>
      <c r="NM91" s="235"/>
      <c r="NN91" s="235"/>
      <c r="NO91" s="235"/>
      <c r="NP91" s="235"/>
      <c r="NQ91" s="235"/>
      <c r="NR91" s="235"/>
      <c r="NS91" s="235"/>
      <c r="NT91" s="235"/>
    </row>
    <row r="92" spans="1:384" s="237" customFormat="1" ht="13.5" thickBot="1" x14ac:dyDescent="0.25">
      <c r="A92" s="41" t="s">
        <v>55</v>
      </c>
      <c r="B92" s="88">
        <v>771.65245000000004</v>
      </c>
      <c r="C92" s="88">
        <v>728.47291672155177</v>
      </c>
      <c r="D92" s="88">
        <v>659.16741599999989</v>
      </c>
      <c r="E92" s="39">
        <v>559.75992499999995</v>
      </c>
      <c r="F92" s="136">
        <v>533.26642366924034</v>
      </c>
      <c r="G92" s="39">
        <v>483.72635600000001</v>
      </c>
      <c r="H92" s="39">
        <v>206.83215222167382</v>
      </c>
      <c r="I92" s="39">
        <v>202.39511999999999</v>
      </c>
      <c r="J92" s="39">
        <v>117.945774</v>
      </c>
      <c r="K92" s="136">
        <v>128.3768632448467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</row>
    <row r="93" spans="1:384" ht="13.5" thickBot="1" x14ac:dyDescent="0.25">
      <c r="A93" s="194" t="s">
        <v>152</v>
      </c>
      <c r="B93" s="15">
        <v>1570.8890960000001</v>
      </c>
      <c r="C93" s="15">
        <v>1949.5788661927502</v>
      </c>
      <c r="D93" s="15">
        <v>1111.7170799999999</v>
      </c>
      <c r="E93" s="15">
        <v>884.31695999999999</v>
      </c>
      <c r="F93" s="130">
        <v>1257.931248219161</v>
      </c>
      <c r="G93" s="15">
        <v>2487.371654</v>
      </c>
      <c r="H93" s="15">
        <v>2071.4660899011737</v>
      </c>
      <c r="I93" s="15">
        <v>1907.3191919999999</v>
      </c>
      <c r="J93" s="15">
        <v>1816.5874679999999</v>
      </c>
      <c r="K93" s="130">
        <v>1688.8783430945218</v>
      </c>
      <c r="L93" s="208" t="s">
        <v>153</v>
      </c>
      <c r="CD93" s="235"/>
      <c r="CE93" s="235"/>
      <c r="CF93" s="235"/>
      <c r="CG93" s="235"/>
      <c r="CH93" s="235"/>
      <c r="CI93" s="235"/>
      <c r="CJ93" s="235"/>
      <c r="CK93" s="235"/>
      <c r="CL93" s="235"/>
      <c r="CM93" s="235"/>
      <c r="CN93" s="235"/>
      <c r="CO93" s="235"/>
      <c r="CP93" s="235"/>
      <c r="CQ93" s="235"/>
      <c r="CR93" s="235"/>
      <c r="CS93" s="235"/>
      <c r="CT93" s="235"/>
      <c r="CU93" s="235"/>
      <c r="CV93" s="235"/>
      <c r="CW93" s="235"/>
      <c r="CX93" s="235"/>
      <c r="CY93" s="235"/>
      <c r="CZ93" s="235"/>
      <c r="DA93" s="235"/>
      <c r="DB93" s="235"/>
      <c r="DC93" s="235"/>
      <c r="DD93" s="235"/>
      <c r="DE93" s="235"/>
      <c r="DF93" s="235"/>
      <c r="DG93" s="235"/>
      <c r="DH93" s="235"/>
      <c r="DI93" s="235"/>
      <c r="DJ93" s="235"/>
      <c r="DK93" s="235"/>
      <c r="DL93" s="235"/>
      <c r="DM93" s="235"/>
      <c r="DN93" s="235"/>
      <c r="DO93" s="235"/>
      <c r="DP93" s="235"/>
      <c r="DQ93" s="235"/>
      <c r="DR93" s="235"/>
      <c r="DS93" s="235"/>
      <c r="DT93" s="235"/>
      <c r="DU93" s="235"/>
      <c r="DV93" s="235"/>
      <c r="DW93" s="235"/>
      <c r="DX93" s="235"/>
      <c r="DY93" s="235"/>
      <c r="DZ93" s="235"/>
      <c r="EA93" s="235"/>
      <c r="EB93" s="235"/>
      <c r="EC93" s="235"/>
      <c r="ED93" s="235"/>
      <c r="EE93" s="235"/>
      <c r="EF93" s="235"/>
      <c r="EG93" s="235"/>
      <c r="EH93" s="235"/>
      <c r="EI93" s="235"/>
      <c r="EJ93" s="235"/>
      <c r="EK93" s="235"/>
      <c r="EL93" s="235"/>
      <c r="EM93" s="235"/>
      <c r="EN93" s="235"/>
      <c r="EO93" s="235"/>
      <c r="EP93" s="235"/>
      <c r="EQ93" s="235"/>
      <c r="ER93" s="235"/>
      <c r="ES93" s="235"/>
      <c r="ET93" s="235"/>
      <c r="EU93" s="235"/>
      <c r="EV93" s="235"/>
      <c r="EW93" s="235"/>
      <c r="EX93" s="235"/>
      <c r="EY93" s="235"/>
      <c r="EZ93" s="235"/>
      <c r="FA93" s="235"/>
      <c r="FB93" s="235"/>
      <c r="FC93" s="235"/>
      <c r="FD93" s="235"/>
      <c r="FE93" s="235"/>
      <c r="FF93" s="235"/>
      <c r="FG93" s="235"/>
      <c r="FH93" s="235"/>
      <c r="FI93" s="235"/>
      <c r="FJ93" s="235"/>
      <c r="FK93" s="235"/>
      <c r="FL93" s="235"/>
      <c r="FM93" s="235"/>
      <c r="FN93" s="235"/>
      <c r="FO93" s="235"/>
      <c r="FP93" s="235"/>
      <c r="FQ93" s="235"/>
      <c r="FR93" s="235"/>
      <c r="FS93" s="235"/>
      <c r="FT93" s="235"/>
      <c r="FU93" s="235"/>
      <c r="FV93" s="235"/>
      <c r="FW93" s="235"/>
      <c r="FX93" s="235"/>
      <c r="FY93" s="235"/>
      <c r="FZ93" s="235"/>
      <c r="GA93" s="235"/>
      <c r="GB93" s="235"/>
      <c r="GC93" s="235"/>
      <c r="GD93" s="235"/>
      <c r="GE93" s="235"/>
      <c r="GF93" s="235"/>
      <c r="GG93" s="235"/>
      <c r="GH93" s="235"/>
      <c r="GI93" s="235"/>
      <c r="GJ93" s="235"/>
      <c r="GK93" s="235"/>
      <c r="GL93" s="235"/>
      <c r="GM93" s="235"/>
      <c r="GN93" s="235"/>
      <c r="GO93" s="235"/>
      <c r="GP93" s="235"/>
      <c r="GQ93" s="235"/>
      <c r="GR93" s="235"/>
      <c r="GS93" s="235"/>
      <c r="GT93" s="235"/>
      <c r="GU93" s="235"/>
      <c r="GV93" s="235"/>
      <c r="GW93" s="235"/>
      <c r="GX93" s="235"/>
      <c r="GY93" s="235"/>
      <c r="GZ93" s="235"/>
      <c r="HA93" s="235"/>
      <c r="HB93" s="235"/>
      <c r="HC93" s="235"/>
      <c r="HD93" s="235"/>
      <c r="HE93" s="235"/>
      <c r="HF93" s="235"/>
      <c r="HG93" s="235"/>
      <c r="HH93" s="235"/>
      <c r="HI93" s="235"/>
      <c r="HJ93" s="235"/>
      <c r="HK93" s="235"/>
      <c r="HL93" s="235"/>
      <c r="HM93" s="235"/>
      <c r="HN93" s="235"/>
      <c r="HO93" s="235"/>
      <c r="HP93" s="235"/>
      <c r="HQ93" s="235"/>
      <c r="HR93" s="235"/>
      <c r="HS93" s="235"/>
      <c r="HT93" s="235"/>
      <c r="HU93" s="235"/>
      <c r="HV93" s="235"/>
      <c r="HW93" s="235"/>
      <c r="HX93" s="235"/>
      <c r="HY93" s="235"/>
      <c r="HZ93" s="235"/>
      <c r="IA93" s="235"/>
      <c r="IB93" s="235"/>
      <c r="IC93" s="235"/>
      <c r="ID93" s="235"/>
      <c r="IE93" s="235"/>
      <c r="IF93" s="235"/>
      <c r="IG93" s="235"/>
      <c r="IH93" s="235"/>
      <c r="II93" s="235"/>
      <c r="IJ93" s="235"/>
      <c r="IK93" s="235"/>
      <c r="IL93" s="235"/>
      <c r="IM93" s="235"/>
      <c r="IN93" s="235"/>
      <c r="IO93" s="235"/>
      <c r="IP93" s="235"/>
      <c r="IQ93" s="235"/>
      <c r="IR93" s="235"/>
      <c r="IS93" s="235"/>
      <c r="IT93" s="235"/>
      <c r="IU93" s="235"/>
      <c r="IV93" s="235"/>
      <c r="IW93" s="235"/>
      <c r="IX93" s="235"/>
      <c r="IY93" s="235"/>
      <c r="IZ93" s="235"/>
      <c r="JA93" s="235"/>
      <c r="JB93" s="235"/>
      <c r="JC93" s="235"/>
      <c r="JD93" s="235"/>
      <c r="JE93" s="235"/>
      <c r="JF93" s="235"/>
      <c r="JG93" s="235"/>
      <c r="JH93" s="235"/>
      <c r="JI93" s="235"/>
      <c r="JJ93" s="235"/>
      <c r="JK93" s="235"/>
      <c r="JL93" s="235"/>
      <c r="JM93" s="235"/>
      <c r="JN93" s="235"/>
      <c r="JO93" s="235"/>
      <c r="JP93" s="235"/>
      <c r="JQ93" s="235"/>
      <c r="JR93" s="235"/>
      <c r="JS93" s="235"/>
      <c r="JT93" s="235"/>
      <c r="JU93" s="235"/>
      <c r="JV93" s="235"/>
      <c r="JW93" s="235"/>
      <c r="JX93" s="235"/>
      <c r="JY93" s="235"/>
      <c r="JZ93" s="235"/>
      <c r="KA93" s="235"/>
      <c r="KB93" s="235"/>
      <c r="KC93" s="235"/>
      <c r="KD93" s="235"/>
      <c r="KE93" s="235"/>
      <c r="KF93" s="235"/>
      <c r="KG93" s="235"/>
      <c r="KH93" s="235"/>
      <c r="KI93" s="235"/>
      <c r="KJ93" s="235"/>
      <c r="KK93" s="235"/>
      <c r="KL93" s="235"/>
      <c r="KM93" s="235"/>
      <c r="KN93" s="235"/>
      <c r="KO93" s="235"/>
      <c r="KP93" s="235"/>
      <c r="KQ93" s="235"/>
      <c r="KR93" s="235"/>
      <c r="KS93" s="235"/>
      <c r="KT93" s="235"/>
      <c r="KU93" s="235"/>
      <c r="KV93" s="235"/>
      <c r="KW93" s="235"/>
      <c r="KX93" s="235"/>
      <c r="KY93" s="235"/>
      <c r="KZ93" s="235"/>
      <c r="LA93" s="235"/>
      <c r="LB93" s="235"/>
      <c r="LC93" s="235"/>
      <c r="LD93" s="235"/>
      <c r="LE93" s="235"/>
      <c r="LF93" s="235"/>
      <c r="LG93" s="235"/>
      <c r="LH93" s="235"/>
      <c r="LI93" s="235"/>
      <c r="LJ93" s="235"/>
      <c r="LK93" s="235"/>
      <c r="LL93" s="235"/>
      <c r="LM93" s="235"/>
      <c r="LN93" s="235"/>
      <c r="LO93" s="235"/>
      <c r="LP93" s="235"/>
      <c r="LQ93" s="235"/>
      <c r="LR93" s="235"/>
      <c r="LS93" s="235"/>
      <c r="LT93" s="235"/>
      <c r="LU93" s="235"/>
      <c r="LV93" s="235"/>
      <c r="LW93" s="235"/>
      <c r="LX93" s="235"/>
      <c r="LY93" s="235"/>
      <c r="LZ93" s="235"/>
      <c r="MA93" s="235"/>
      <c r="MB93" s="235"/>
      <c r="MC93" s="235"/>
      <c r="MD93" s="235"/>
      <c r="ME93" s="235"/>
      <c r="MF93" s="235"/>
      <c r="MG93" s="235"/>
      <c r="MH93" s="235"/>
      <c r="MI93" s="235"/>
      <c r="MJ93" s="235"/>
      <c r="MK93" s="235"/>
      <c r="ML93" s="235"/>
      <c r="MM93" s="235"/>
      <c r="MN93" s="235"/>
      <c r="MO93" s="235"/>
      <c r="MP93" s="235"/>
      <c r="MQ93" s="235"/>
      <c r="MR93" s="235"/>
      <c r="MS93" s="235"/>
      <c r="MT93" s="235"/>
      <c r="MU93" s="235"/>
      <c r="MV93" s="235"/>
      <c r="MW93" s="235"/>
      <c r="MX93" s="235"/>
      <c r="MY93" s="235"/>
      <c r="MZ93" s="235"/>
      <c r="NA93" s="235"/>
      <c r="NB93" s="235"/>
      <c r="NC93" s="235"/>
      <c r="ND93" s="235"/>
      <c r="NE93" s="235"/>
      <c r="NF93" s="235"/>
      <c r="NG93" s="235"/>
      <c r="NH93" s="235"/>
      <c r="NI93" s="235"/>
      <c r="NJ93" s="235"/>
      <c r="NK93" s="235"/>
      <c r="NL93" s="235"/>
      <c r="NM93" s="235"/>
      <c r="NN93" s="235"/>
      <c r="NO93" s="235"/>
      <c r="NP93" s="235"/>
      <c r="NQ93" s="235"/>
      <c r="NR93" s="235"/>
      <c r="NS93" s="235"/>
      <c r="NT93" s="235"/>
    </row>
    <row r="94" spans="1:384" s="101" customFormat="1" ht="20.25" customHeight="1" thickBot="1" x14ac:dyDescent="0.25">
      <c r="A94" s="211" t="s">
        <v>154</v>
      </c>
      <c r="B94" s="30">
        <v>74.969080000000005</v>
      </c>
      <c r="C94" s="30">
        <v>106.41815431907749</v>
      </c>
      <c r="D94" s="30">
        <v>78.045887999999991</v>
      </c>
      <c r="E94" s="30">
        <v>50.432271999999998</v>
      </c>
      <c r="F94" s="64">
        <v>98.274776823641574</v>
      </c>
      <c r="G94" s="30">
        <v>1000.071407</v>
      </c>
      <c r="H94" s="30">
        <v>544.15182567077204</v>
      </c>
      <c r="I94" s="30">
        <v>314.65888799999999</v>
      </c>
      <c r="J94" s="30">
        <v>145.92158699999999</v>
      </c>
      <c r="K94" s="64">
        <v>122.2177449711796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</row>
    <row r="95" spans="1:384" s="101" customFormat="1" ht="20.25" customHeight="1" thickBot="1" x14ac:dyDescent="0.25">
      <c r="A95" s="219" t="s">
        <v>81</v>
      </c>
      <c r="B95" s="30">
        <v>1495.920016</v>
      </c>
      <c r="C95" s="30">
        <v>1843.1607118736729</v>
      </c>
      <c r="D95" s="30">
        <v>1033.671192</v>
      </c>
      <c r="E95" s="30">
        <v>833.88468799999998</v>
      </c>
      <c r="F95" s="64">
        <v>1159.6564713955195</v>
      </c>
      <c r="G95" s="30">
        <v>1487.3002469999999</v>
      </c>
      <c r="H95" s="30">
        <v>1527.3142642304019</v>
      </c>
      <c r="I95" s="30">
        <v>1592.6603039999998</v>
      </c>
      <c r="J95" s="57">
        <v>1670.6658809999999</v>
      </c>
      <c r="K95" s="139">
        <v>1566.6605981233424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</row>
    <row r="96" spans="1:384" s="101" customFormat="1" ht="15.75" x14ac:dyDescent="0.2">
      <c r="A96" s="220" t="s">
        <v>267</v>
      </c>
      <c r="B96" s="19">
        <v>717.69885999999997</v>
      </c>
      <c r="C96" s="19">
        <v>981.39932858510599</v>
      </c>
      <c r="D96" s="19">
        <v>421.24394399999994</v>
      </c>
      <c r="E96" s="19">
        <v>195.523809</v>
      </c>
      <c r="F96" s="150">
        <v>488.96802716020233</v>
      </c>
      <c r="G96" s="19">
        <v>503.61531600000001</v>
      </c>
      <c r="H96" s="19">
        <v>464.59899467260504</v>
      </c>
      <c r="I96" s="19">
        <v>547.9229039999999</v>
      </c>
      <c r="J96" s="19">
        <v>630.01020699999992</v>
      </c>
      <c r="K96" s="150">
        <v>544.69473486779248</v>
      </c>
      <c r="L96" s="217" t="s">
        <v>272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</row>
    <row r="97" spans="1:384" s="252" customFormat="1" ht="12.75" customHeight="1" x14ac:dyDescent="0.2">
      <c r="A97" s="41" t="s">
        <v>156</v>
      </c>
      <c r="B97" s="47">
        <v>687.25627999999995</v>
      </c>
      <c r="C97" s="47">
        <v>968.70513729495258</v>
      </c>
      <c r="D97" s="47">
        <v>411.48820799999999</v>
      </c>
      <c r="E97" s="47">
        <v>193.54843399999999</v>
      </c>
      <c r="F97" s="137">
        <v>481.58897646028464</v>
      </c>
      <c r="G97" s="47">
        <v>388.83683600000001</v>
      </c>
      <c r="H97" s="47">
        <v>396.07747350052244</v>
      </c>
      <c r="I97" s="47">
        <v>504.82293599999997</v>
      </c>
      <c r="J97" s="47">
        <v>567.98969799999998</v>
      </c>
      <c r="K97" s="137">
        <v>467.02654419741395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</row>
    <row r="98" spans="1:384" x14ac:dyDescent="0.2">
      <c r="A98" s="41" t="s">
        <v>244</v>
      </c>
      <c r="B98" s="39">
        <v>29.89592</v>
      </c>
      <c r="C98" s="39">
        <v>12.272963053224148</v>
      </c>
      <c r="D98" s="39">
        <v>9.0276959999999988</v>
      </c>
      <c r="E98" s="39">
        <v>0.74153399999999992</v>
      </c>
      <c r="F98" s="136">
        <v>6.4334177678443023</v>
      </c>
      <c r="G98" s="39">
        <v>44.562094999999999</v>
      </c>
      <c r="H98" s="39">
        <v>36.753814750590266</v>
      </c>
      <c r="I98" s="39">
        <v>19.802688</v>
      </c>
      <c r="J98" s="39">
        <v>20.800580999999998</v>
      </c>
      <c r="K98" s="136">
        <v>22.435020716516963</v>
      </c>
      <c r="L98" s="42" t="s">
        <v>246</v>
      </c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5"/>
      <c r="DE98" s="235"/>
      <c r="DF98" s="235"/>
      <c r="DG98" s="235"/>
      <c r="DH98" s="235"/>
      <c r="DI98" s="235"/>
      <c r="DJ98" s="235"/>
      <c r="DK98" s="235"/>
      <c r="DL98" s="235"/>
      <c r="DM98" s="235"/>
      <c r="DN98" s="235"/>
      <c r="DO98" s="235"/>
      <c r="DP98" s="235"/>
      <c r="DQ98" s="235"/>
      <c r="DR98" s="235"/>
      <c r="DS98" s="235"/>
      <c r="DT98" s="235"/>
      <c r="DU98" s="235"/>
      <c r="DV98" s="235"/>
      <c r="DW98" s="235"/>
      <c r="DX98" s="235"/>
      <c r="DY98" s="235"/>
      <c r="DZ98" s="235"/>
      <c r="EA98" s="235"/>
      <c r="EB98" s="235"/>
      <c r="EC98" s="235"/>
      <c r="ED98" s="235"/>
      <c r="EE98" s="235"/>
      <c r="EF98" s="235"/>
      <c r="EG98" s="235"/>
      <c r="EH98" s="235"/>
      <c r="EI98" s="235"/>
      <c r="EJ98" s="235"/>
      <c r="EK98" s="235"/>
      <c r="EL98" s="235"/>
      <c r="EM98" s="235"/>
      <c r="EN98" s="235"/>
      <c r="EO98" s="235"/>
      <c r="EP98" s="235"/>
      <c r="EQ98" s="235"/>
      <c r="ER98" s="235"/>
      <c r="ES98" s="235"/>
      <c r="ET98" s="235"/>
      <c r="EU98" s="235"/>
      <c r="EV98" s="235"/>
      <c r="EW98" s="235"/>
      <c r="EX98" s="235"/>
      <c r="EY98" s="235"/>
      <c r="EZ98" s="235"/>
      <c r="FA98" s="235"/>
      <c r="FB98" s="235"/>
      <c r="FC98" s="235"/>
      <c r="FD98" s="235"/>
      <c r="FE98" s="235"/>
      <c r="FF98" s="235"/>
      <c r="FG98" s="235"/>
      <c r="FH98" s="235"/>
      <c r="FI98" s="235"/>
      <c r="FJ98" s="235"/>
      <c r="FK98" s="235"/>
      <c r="FL98" s="235"/>
      <c r="FM98" s="235"/>
      <c r="FN98" s="235"/>
      <c r="FO98" s="235"/>
      <c r="FP98" s="235"/>
      <c r="FQ98" s="235"/>
      <c r="FR98" s="235"/>
      <c r="FS98" s="235"/>
      <c r="FT98" s="235"/>
      <c r="FU98" s="235"/>
      <c r="FV98" s="235"/>
      <c r="FW98" s="235"/>
      <c r="FX98" s="235"/>
      <c r="FY98" s="235"/>
      <c r="FZ98" s="235"/>
      <c r="GA98" s="235"/>
      <c r="GB98" s="235"/>
      <c r="GC98" s="235"/>
      <c r="GD98" s="235"/>
      <c r="GE98" s="235"/>
      <c r="GF98" s="235"/>
      <c r="GG98" s="235"/>
      <c r="GH98" s="235"/>
      <c r="GI98" s="235"/>
      <c r="GJ98" s="235"/>
      <c r="GK98" s="235"/>
      <c r="GL98" s="235"/>
      <c r="GM98" s="235"/>
      <c r="GN98" s="235"/>
      <c r="GO98" s="235"/>
      <c r="GP98" s="235"/>
      <c r="GQ98" s="235"/>
      <c r="GR98" s="235"/>
      <c r="GS98" s="235"/>
      <c r="GT98" s="235"/>
      <c r="GU98" s="235"/>
      <c r="GV98" s="235"/>
      <c r="GW98" s="235"/>
      <c r="GX98" s="235"/>
      <c r="GY98" s="235"/>
      <c r="GZ98" s="235"/>
      <c r="HA98" s="235"/>
      <c r="HB98" s="235"/>
      <c r="HC98" s="235"/>
      <c r="HD98" s="235"/>
      <c r="HE98" s="235"/>
      <c r="HF98" s="235"/>
      <c r="HG98" s="235"/>
      <c r="HH98" s="235"/>
      <c r="HI98" s="235"/>
      <c r="HJ98" s="235"/>
      <c r="HK98" s="235"/>
      <c r="HL98" s="235"/>
      <c r="HM98" s="235"/>
      <c r="HN98" s="235"/>
      <c r="HO98" s="235"/>
      <c r="HP98" s="235"/>
      <c r="HQ98" s="235"/>
      <c r="HR98" s="235"/>
      <c r="HS98" s="235"/>
      <c r="HT98" s="235"/>
      <c r="HU98" s="235"/>
      <c r="HV98" s="235"/>
      <c r="HW98" s="235"/>
      <c r="HX98" s="235"/>
      <c r="HY98" s="235"/>
      <c r="HZ98" s="235"/>
      <c r="IA98" s="235"/>
      <c r="IB98" s="235"/>
      <c r="IC98" s="235"/>
      <c r="ID98" s="235"/>
      <c r="IE98" s="235"/>
      <c r="IF98" s="235"/>
      <c r="IG98" s="235"/>
      <c r="IH98" s="235"/>
      <c r="II98" s="235"/>
      <c r="IJ98" s="235"/>
      <c r="IK98" s="235"/>
      <c r="IL98" s="235"/>
      <c r="IM98" s="235"/>
      <c r="IN98" s="235"/>
      <c r="IO98" s="235"/>
      <c r="IP98" s="235"/>
      <c r="IQ98" s="235"/>
      <c r="IR98" s="235"/>
      <c r="IS98" s="235"/>
      <c r="IT98" s="235"/>
      <c r="IU98" s="235"/>
      <c r="IV98" s="235"/>
      <c r="IW98" s="235"/>
      <c r="IX98" s="235"/>
      <c r="IY98" s="235"/>
      <c r="IZ98" s="235"/>
      <c r="JA98" s="235"/>
      <c r="JB98" s="235"/>
      <c r="JC98" s="235"/>
      <c r="JD98" s="235"/>
      <c r="JE98" s="235"/>
      <c r="JF98" s="235"/>
      <c r="JG98" s="235"/>
      <c r="JH98" s="235"/>
      <c r="JI98" s="235"/>
      <c r="JJ98" s="235"/>
      <c r="JK98" s="235"/>
      <c r="JL98" s="235"/>
      <c r="JM98" s="235"/>
      <c r="JN98" s="235"/>
      <c r="JO98" s="235"/>
      <c r="JP98" s="235"/>
      <c r="JQ98" s="235"/>
      <c r="JR98" s="235"/>
      <c r="JS98" s="235"/>
      <c r="JT98" s="235"/>
      <c r="JU98" s="235"/>
      <c r="JV98" s="235"/>
      <c r="JW98" s="235"/>
      <c r="JX98" s="235"/>
      <c r="JY98" s="235"/>
      <c r="JZ98" s="235"/>
      <c r="KA98" s="235"/>
      <c r="KB98" s="235"/>
      <c r="KC98" s="235"/>
      <c r="KD98" s="235"/>
      <c r="KE98" s="235"/>
      <c r="KF98" s="235"/>
      <c r="KG98" s="235"/>
      <c r="KH98" s="235"/>
      <c r="KI98" s="235"/>
      <c r="KJ98" s="235"/>
      <c r="KK98" s="235"/>
      <c r="KL98" s="235"/>
      <c r="KM98" s="235"/>
      <c r="KN98" s="235"/>
      <c r="KO98" s="235"/>
      <c r="KP98" s="235"/>
      <c r="KQ98" s="235"/>
      <c r="KR98" s="235"/>
      <c r="KS98" s="235"/>
      <c r="KT98" s="235"/>
      <c r="KU98" s="235"/>
      <c r="KV98" s="235"/>
      <c r="KW98" s="235"/>
      <c r="KX98" s="235"/>
      <c r="KY98" s="235"/>
      <c r="KZ98" s="235"/>
      <c r="LA98" s="235"/>
      <c r="LB98" s="235"/>
      <c r="LC98" s="235"/>
      <c r="LD98" s="235"/>
      <c r="LE98" s="235"/>
      <c r="LF98" s="235"/>
      <c r="LG98" s="235"/>
      <c r="LH98" s="235"/>
      <c r="LI98" s="235"/>
      <c r="LJ98" s="235"/>
      <c r="LK98" s="235"/>
      <c r="LL98" s="235"/>
      <c r="LM98" s="235"/>
      <c r="LN98" s="235"/>
      <c r="LO98" s="235"/>
      <c r="LP98" s="235"/>
      <c r="LQ98" s="235"/>
      <c r="LR98" s="235"/>
      <c r="LS98" s="235"/>
      <c r="LT98" s="235"/>
      <c r="LU98" s="235"/>
      <c r="LV98" s="235"/>
      <c r="LW98" s="235"/>
      <c r="LX98" s="235"/>
      <c r="LY98" s="235"/>
      <c r="LZ98" s="235"/>
      <c r="MA98" s="235"/>
      <c r="MB98" s="235"/>
      <c r="MC98" s="235"/>
      <c r="MD98" s="235"/>
      <c r="ME98" s="235"/>
      <c r="MF98" s="235"/>
      <c r="MG98" s="235"/>
      <c r="MH98" s="235"/>
      <c r="MI98" s="235"/>
      <c r="MJ98" s="235"/>
      <c r="MK98" s="235"/>
      <c r="ML98" s="235"/>
      <c r="MM98" s="235"/>
      <c r="MN98" s="235"/>
      <c r="MO98" s="235"/>
      <c r="MP98" s="235"/>
      <c r="MQ98" s="235"/>
      <c r="MR98" s="235"/>
      <c r="MS98" s="235"/>
      <c r="MT98" s="235"/>
      <c r="MU98" s="235"/>
      <c r="MV98" s="235"/>
      <c r="MW98" s="235"/>
      <c r="MX98" s="235"/>
      <c r="MY98" s="235"/>
      <c r="MZ98" s="235"/>
      <c r="NA98" s="235"/>
      <c r="NB98" s="235"/>
      <c r="NC98" s="235"/>
      <c r="ND98" s="235"/>
      <c r="NE98" s="235"/>
      <c r="NF98" s="235"/>
      <c r="NG98" s="235"/>
      <c r="NH98" s="235"/>
      <c r="NI98" s="235"/>
      <c r="NJ98" s="235"/>
      <c r="NK98" s="235"/>
      <c r="NL98" s="235"/>
      <c r="NM98" s="235"/>
      <c r="NN98" s="235"/>
      <c r="NO98" s="235"/>
      <c r="NP98" s="235"/>
      <c r="NQ98" s="235"/>
      <c r="NR98" s="235"/>
      <c r="NS98" s="235"/>
      <c r="NT98" s="235"/>
    </row>
    <row r="99" spans="1:384" x14ac:dyDescent="0.2">
      <c r="A99" s="41" t="s">
        <v>245</v>
      </c>
      <c r="B99" s="39">
        <v>0.37368800000000002</v>
      </c>
      <c r="C99" s="39">
        <v>0.27714429611730895</v>
      </c>
      <c r="D99" s="39">
        <v>0.43682399999999999</v>
      </c>
      <c r="E99" s="39">
        <v>0.72464600000000001</v>
      </c>
      <c r="F99" s="136">
        <v>0.5182144584297248</v>
      </c>
      <c r="G99" s="39">
        <v>70.112326999999993</v>
      </c>
      <c r="H99" s="39">
        <v>31.517867398718039</v>
      </c>
      <c r="I99" s="39">
        <v>23.151671999999998</v>
      </c>
      <c r="J99" s="39">
        <v>40.350662</v>
      </c>
      <c r="K99" s="136">
        <v>54.516726006090707</v>
      </c>
      <c r="L99" s="42" t="s">
        <v>247</v>
      </c>
      <c r="CD99" s="235"/>
      <c r="CE99" s="235"/>
      <c r="CF99" s="235"/>
      <c r="CG99" s="235"/>
      <c r="CH99" s="235"/>
      <c r="CI99" s="235"/>
      <c r="CJ99" s="235"/>
      <c r="CK99" s="235"/>
      <c r="CL99" s="235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5"/>
      <c r="DE99" s="235"/>
      <c r="DF99" s="235"/>
      <c r="DG99" s="235"/>
      <c r="DH99" s="235"/>
      <c r="DI99" s="235"/>
      <c r="DJ99" s="235"/>
      <c r="DK99" s="235"/>
      <c r="DL99" s="235"/>
      <c r="DM99" s="235"/>
      <c r="DN99" s="235"/>
      <c r="DO99" s="235"/>
      <c r="DP99" s="235"/>
      <c r="DQ99" s="235"/>
      <c r="DR99" s="235"/>
      <c r="DS99" s="235"/>
      <c r="DT99" s="235"/>
      <c r="DU99" s="235"/>
      <c r="DV99" s="235"/>
      <c r="DW99" s="235"/>
      <c r="DX99" s="235"/>
      <c r="DY99" s="235"/>
      <c r="DZ99" s="235"/>
      <c r="EA99" s="235"/>
      <c r="EB99" s="235"/>
      <c r="EC99" s="235"/>
      <c r="ED99" s="235"/>
      <c r="EE99" s="235"/>
      <c r="EF99" s="235"/>
      <c r="EG99" s="235"/>
      <c r="EH99" s="235"/>
      <c r="EI99" s="235"/>
      <c r="EJ99" s="235"/>
      <c r="EK99" s="235"/>
      <c r="EL99" s="235"/>
      <c r="EM99" s="235"/>
      <c r="EN99" s="235"/>
      <c r="EO99" s="235"/>
      <c r="EP99" s="235"/>
      <c r="EQ99" s="235"/>
      <c r="ER99" s="235"/>
      <c r="ES99" s="235"/>
      <c r="ET99" s="235"/>
      <c r="EU99" s="235"/>
      <c r="EV99" s="235"/>
      <c r="EW99" s="235"/>
      <c r="EX99" s="235"/>
      <c r="EY99" s="235"/>
      <c r="EZ99" s="235"/>
      <c r="FA99" s="235"/>
      <c r="FB99" s="235"/>
      <c r="FC99" s="235"/>
      <c r="FD99" s="235"/>
      <c r="FE99" s="235"/>
      <c r="FF99" s="235"/>
      <c r="FG99" s="235"/>
      <c r="FH99" s="235"/>
      <c r="FI99" s="235"/>
      <c r="FJ99" s="235"/>
      <c r="FK99" s="235"/>
      <c r="FL99" s="235"/>
      <c r="FM99" s="235"/>
      <c r="FN99" s="235"/>
      <c r="FO99" s="235"/>
      <c r="FP99" s="235"/>
      <c r="FQ99" s="235"/>
      <c r="FR99" s="235"/>
      <c r="FS99" s="235"/>
      <c r="FT99" s="235"/>
      <c r="FU99" s="235"/>
      <c r="FV99" s="235"/>
      <c r="FW99" s="235"/>
      <c r="FX99" s="235"/>
      <c r="FY99" s="235"/>
      <c r="FZ99" s="235"/>
      <c r="GA99" s="235"/>
      <c r="GB99" s="235"/>
      <c r="GC99" s="235"/>
      <c r="GD99" s="235"/>
      <c r="GE99" s="235"/>
      <c r="GF99" s="235"/>
      <c r="GG99" s="235"/>
      <c r="GH99" s="235"/>
      <c r="GI99" s="235"/>
      <c r="GJ99" s="235"/>
      <c r="GK99" s="235"/>
      <c r="GL99" s="235"/>
      <c r="GM99" s="235"/>
      <c r="GN99" s="235"/>
      <c r="GO99" s="235"/>
      <c r="GP99" s="235"/>
      <c r="GQ99" s="235"/>
      <c r="GR99" s="235"/>
      <c r="GS99" s="235"/>
      <c r="GT99" s="235"/>
      <c r="GU99" s="235"/>
      <c r="GV99" s="235"/>
      <c r="GW99" s="235"/>
      <c r="GX99" s="235"/>
      <c r="GY99" s="235"/>
      <c r="GZ99" s="235"/>
      <c r="HA99" s="235"/>
      <c r="HB99" s="235"/>
      <c r="HC99" s="235"/>
      <c r="HD99" s="235"/>
      <c r="HE99" s="235"/>
      <c r="HF99" s="235"/>
      <c r="HG99" s="235"/>
      <c r="HH99" s="235"/>
      <c r="HI99" s="235"/>
      <c r="HJ99" s="235"/>
      <c r="HK99" s="235"/>
      <c r="HL99" s="235"/>
      <c r="HM99" s="235"/>
      <c r="HN99" s="235"/>
      <c r="HO99" s="235"/>
      <c r="HP99" s="235"/>
      <c r="HQ99" s="235"/>
      <c r="HR99" s="235"/>
      <c r="HS99" s="235"/>
      <c r="HT99" s="235"/>
      <c r="HU99" s="235"/>
      <c r="HV99" s="235"/>
      <c r="HW99" s="235"/>
      <c r="HX99" s="235"/>
      <c r="HY99" s="235"/>
      <c r="HZ99" s="235"/>
      <c r="IA99" s="235"/>
      <c r="IB99" s="235"/>
      <c r="IC99" s="235"/>
      <c r="ID99" s="235"/>
      <c r="IE99" s="235"/>
      <c r="IF99" s="235"/>
      <c r="IG99" s="235"/>
      <c r="IH99" s="235"/>
      <c r="II99" s="235"/>
      <c r="IJ99" s="235"/>
      <c r="IK99" s="235"/>
      <c r="IL99" s="235"/>
      <c r="IM99" s="235"/>
      <c r="IN99" s="235"/>
      <c r="IO99" s="235"/>
      <c r="IP99" s="235"/>
      <c r="IQ99" s="235"/>
      <c r="IR99" s="235"/>
      <c r="IS99" s="235"/>
      <c r="IT99" s="235"/>
      <c r="IU99" s="235"/>
      <c r="IV99" s="235"/>
      <c r="IW99" s="235"/>
      <c r="IX99" s="235"/>
      <c r="IY99" s="235"/>
      <c r="IZ99" s="235"/>
      <c r="JA99" s="235"/>
      <c r="JB99" s="235"/>
      <c r="JC99" s="235"/>
      <c r="JD99" s="235"/>
      <c r="JE99" s="235"/>
      <c r="JF99" s="235"/>
      <c r="JG99" s="235"/>
      <c r="JH99" s="235"/>
      <c r="JI99" s="235"/>
      <c r="JJ99" s="235"/>
      <c r="JK99" s="235"/>
      <c r="JL99" s="235"/>
      <c r="JM99" s="235"/>
      <c r="JN99" s="235"/>
      <c r="JO99" s="235"/>
      <c r="JP99" s="235"/>
      <c r="JQ99" s="235"/>
      <c r="JR99" s="235"/>
      <c r="JS99" s="235"/>
      <c r="JT99" s="235"/>
      <c r="JU99" s="235"/>
      <c r="JV99" s="235"/>
      <c r="JW99" s="235"/>
      <c r="JX99" s="235"/>
      <c r="JY99" s="235"/>
      <c r="JZ99" s="235"/>
      <c r="KA99" s="235"/>
      <c r="KB99" s="235"/>
      <c r="KC99" s="235"/>
      <c r="KD99" s="235"/>
      <c r="KE99" s="235"/>
      <c r="KF99" s="235"/>
      <c r="KG99" s="235"/>
      <c r="KH99" s="235"/>
      <c r="KI99" s="235"/>
      <c r="KJ99" s="235"/>
      <c r="KK99" s="235"/>
      <c r="KL99" s="235"/>
      <c r="KM99" s="235"/>
      <c r="KN99" s="235"/>
      <c r="KO99" s="235"/>
      <c r="KP99" s="235"/>
      <c r="KQ99" s="235"/>
      <c r="KR99" s="235"/>
      <c r="KS99" s="235"/>
      <c r="KT99" s="235"/>
      <c r="KU99" s="235"/>
      <c r="KV99" s="235"/>
      <c r="KW99" s="235"/>
      <c r="KX99" s="235"/>
      <c r="KY99" s="235"/>
      <c r="KZ99" s="235"/>
      <c r="LA99" s="235"/>
      <c r="LB99" s="235"/>
      <c r="LC99" s="235"/>
      <c r="LD99" s="235"/>
      <c r="LE99" s="235"/>
      <c r="LF99" s="235"/>
      <c r="LG99" s="235"/>
      <c r="LH99" s="235"/>
      <c r="LI99" s="235"/>
      <c r="LJ99" s="235"/>
      <c r="LK99" s="235"/>
      <c r="LL99" s="235"/>
      <c r="LM99" s="235"/>
      <c r="LN99" s="235"/>
      <c r="LO99" s="235"/>
      <c r="LP99" s="235"/>
      <c r="LQ99" s="235"/>
      <c r="LR99" s="235"/>
      <c r="LS99" s="235"/>
      <c r="LT99" s="235"/>
      <c r="LU99" s="235"/>
      <c r="LV99" s="235"/>
      <c r="LW99" s="235"/>
      <c r="LX99" s="235"/>
      <c r="LY99" s="235"/>
      <c r="LZ99" s="235"/>
      <c r="MA99" s="235"/>
      <c r="MB99" s="235"/>
      <c r="MC99" s="235"/>
      <c r="MD99" s="235"/>
      <c r="ME99" s="235"/>
      <c r="MF99" s="235"/>
      <c r="MG99" s="235"/>
      <c r="MH99" s="235"/>
      <c r="MI99" s="235"/>
      <c r="MJ99" s="235"/>
      <c r="MK99" s="235"/>
      <c r="ML99" s="235"/>
      <c r="MM99" s="235"/>
      <c r="MN99" s="235"/>
      <c r="MO99" s="235"/>
      <c r="MP99" s="235"/>
      <c r="MQ99" s="235"/>
      <c r="MR99" s="235"/>
      <c r="MS99" s="235"/>
      <c r="MT99" s="235"/>
      <c r="MU99" s="235"/>
      <c r="MV99" s="235"/>
      <c r="MW99" s="235"/>
      <c r="MX99" s="235"/>
      <c r="MY99" s="235"/>
      <c r="MZ99" s="235"/>
      <c r="NA99" s="235"/>
      <c r="NB99" s="235"/>
      <c r="NC99" s="235"/>
      <c r="ND99" s="235"/>
      <c r="NE99" s="235"/>
      <c r="NF99" s="235"/>
      <c r="NG99" s="235"/>
      <c r="NH99" s="235"/>
      <c r="NI99" s="235"/>
      <c r="NJ99" s="235"/>
      <c r="NK99" s="235"/>
      <c r="NL99" s="235"/>
      <c r="NM99" s="235"/>
      <c r="NN99" s="235"/>
      <c r="NO99" s="235"/>
      <c r="NP99" s="235"/>
      <c r="NQ99" s="235"/>
      <c r="NR99" s="235"/>
      <c r="NS99" s="235"/>
      <c r="NT99" s="235"/>
    </row>
    <row r="100" spans="1:384" x14ac:dyDescent="0.2">
      <c r="A100" s="41" t="s">
        <v>55</v>
      </c>
      <c r="B100" s="39">
        <v>0.17297199999999999</v>
      </c>
      <c r="C100" s="39">
        <v>0.14408394081187498</v>
      </c>
      <c r="D100" s="39">
        <v>0.29121599999999997</v>
      </c>
      <c r="E100" s="39">
        <v>0.50919499999999995</v>
      </c>
      <c r="F100" s="136">
        <v>0.42741847364362301</v>
      </c>
      <c r="G100" s="39">
        <v>0.104058</v>
      </c>
      <c r="H100" s="39">
        <v>0.24983902277427603</v>
      </c>
      <c r="I100" s="39">
        <v>0.14560799999999999</v>
      </c>
      <c r="J100" s="39">
        <v>0.86926599999999998</v>
      </c>
      <c r="K100" s="136">
        <v>0.7164439477708493</v>
      </c>
      <c r="L100" s="42" t="s">
        <v>56</v>
      </c>
      <c r="CD100" s="235"/>
      <c r="CE100" s="235"/>
      <c r="CF100" s="235"/>
      <c r="CG100" s="235"/>
      <c r="CH100" s="235"/>
      <c r="CI100" s="235"/>
      <c r="CJ100" s="235"/>
      <c r="CK100" s="235"/>
      <c r="CL100" s="235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5"/>
      <c r="DE100" s="235"/>
      <c r="DF100" s="235"/>
      <c r="DG100" s="235"/>
      <c r="DH100" s="235"/>
      <c r="DI100" s="235"/>
      <c r="DJ100" s="235"/>
      <c r="DK100" s="235"/>
      <c r="DL100" s="235"/>
      <c r="DM100" s="235"/>
      <c r="DN100" s="235"/>
      <c r="DO100" s="235"/>
      <c r="DP100" s="235"/>
      <c r="DQ100" s="235"/>
      <c r="DR100" s="235"/>
      <c r="DS100" s="235"/>
      <c r="DT100" s="235"/>
      <c r="DU100" s="235"/>
      <c r="DV100" s="235"/>
      <c r="DW100" s="235"/>
      <c r="DX100" s="235"/>
      <c r="DY100" s="235"/>
      <c r="DZ100" s="235"/>
      <c r="EA100" s="235"/>
      <c r="EB100" s="235"/>
      <c r="EC100" s="235"/>
      <c r="ED100" s="235"/>
      <c r="EE100" s="235"/>
      <c r="EF100" s="235"/>
      <c r="EG100" s="235"/>
      <c r="EH100" s="235"/>
      <c r="EI100" s="235"/>
      <c r="EJ100" s="235"/>
      <c r="EK100" s="235"/>
      <c r="EL100" s="235"/>
      <c r="EM100" s="235"/>
      <c r="EN100" s="235"/>
      <c r="EO100" s="235"/>
      <c r="EP100" s="235"/>
      <c r="EQ100" s="235"/>
      <c r="ER100" s="235"/>
      <c r="ES100" s="235"/>
      <c r="ET100" s="235"/>
      <c r="EU100" s="235"/>
      <c r="EV100" s="235"/>
      <c r="EW100" s="235"/>
      <c r="EX100" s="235"/>
      <c r="EY100" s="235"/>
      <c r="EZ100" s="235"/>
      <c r="FA100" s="235"/>
      <c r="FB100" s="235"/>
      <c r="FC100" s="235"/>
      <c r="FD100" s="235"/>
      <c r="FE100" s="235"/>
      <c r="FF100" s="235"/>
      <c r="FG100" s="235"/>
      <c r="FH100" s="235"/>
      <c r="FI100" s="235"/>
      <c r="FJ100" s="235"/>
      <c r="FK100" s="235"/>
      <c r="FL100" s="235"/>
      <c r="FM100" s="235"/>
      <c r="FN100" s="235"/>
      <c r="FO100" s="235"/>
      <c r="FP100" s="235"/>
      <c r="FQ100" s="235"/>
      <c r="FR100" s="235"/>
      <c r="FS100" s="235"/>
      <c r="FT100" s="235"/>
      <c r="FU100" s="235"/>
      <c r="FV100" s="235"/>
      <c r="FW100" s="235"/>
      <c r="FX100" s="235"/>
      <c r="FY100" s="235"/>
      <c r="FZ100" s="235"/>
      <c r="GA100" s="235"/>
      <c r="GB100" s="235"/>
      <c r="GC100" s="235"/>
      <c r="GD100" s="235"/>
      <c r="GE100" s="235"/>
      <c r="GF100" s="235"/>
      <c r="GG100" s="235"/>
      <c r="GH100" s="235"/>
      <c r="GI100" s="235"/>
      <c r="GJ100" s="235"/>
      <c r="GK100" s="235"/>
      <c r="GL100" s="235"/>
      <c r="GM100" s="235"/>
      <c r="GN100" s="235"/>
      <c r="GO100" s="235"/>
      <c r="GP100" s="235"/>
      <c r="GQ100" s="235"/>
      <c r="GR100" s="235"/>
      <c r="GS100" s="235"/>
      <c r="GT100" s="235"/>
      <c r="GU100" s="235"/>
      <c r="GV100" s="235"/>
      <c r="GW100" s="235"/>
      <c r="GX100" s="235"/>
      <c r="GY100" s="235"/>
      <c r="GZ100" s="235"/>
      <c r="HA100" s="235"/>
      <c r="HB100" s="235"/>
      <c r="HC100" s="235"/>
      <c r="HD100" s="235"/>
      <c r="HE100" s="235"/>
      <c r="HF100" s="235"/>
      <c r="HG100" s="235"/>
      <c r="HH100" s="235"/>
      <c r="HI100" s="235"/>
      <c r="HJ100" s="235"/>
      <c r="HK100" s="235"/>
      <c r="HL100" s="235"/>
      <c r="HM100" s="235"/>
      <c r="HN100" s="235"/>
      <c r="HO100" s="235"/>
      <c r="HP100" s="235"/>
      <c r="HQ100" s="235"/>
      <c r="HR100" s="235"/>
      <c r="HS100" s="235"/>
      <c r="HT100" s="235"/>
      <c r="HU100" s="235"/>
      <c r="HV100" s="235"/>
      <c r="HW100" s="235"/>
      <c r="HX100" s="235"/>
      <c r="HY100" s="235"/>
      <c r="HZ100" s="235"/>
      <c r="IA100" s="235"/>
      <c r="IB100" s="235"/>
      <c r="IC100" s="235"/>
      <c r="ID100" s="235"/>
      <c r="IE100" s="235"/>
      <c r="IF100" s="235"/>
      <c r="IG100" s="235"/>
      <c r="IH100" s="235"/>
      <c r="II100" s="235"/>
      <c r="IJ100" s="235"/>
      <c r="IK100" s="235"/>
      <c r="IL100" s="235"/>
      <c r="IM100" s="235"/>
      <c r="IN100" s="235"/>
      <c r="IO100" s="235"/>
      <c r="IP100" s="235"/>
      <c r="IQ100" s="235"/>
      <c r="IR100" s="235"/>
      <c r="IS100" s="235"/>
      <c r="IT100" s="235"/>
      <c r="IU100" s="235"/>
      <c r="IV100" s="235"/>
      <c r="IW100" s="235"/>
      <c r="IX100" s="235"/>
      <c r="IY100" s="235"/>
      <c r="IZ100" s="235"/>
      <c r="JA100" s="235"/>
      <c r="JB100" s="235"/>
      <c r="JC100" s="235"/>
      <c r="JD100" s="235"/>
      <c r="JE100" s="235"/>
      <c r="JF100" s="235"/>
      <c r="JG100" s="235"/>
      <c r="JH100" s="235"/>
      <c r="JI100" s="235"/>
      <c r="JJ100" s="235"/>
      <c r="JK100" s="235"/>
      <c r="JL100" s="235"/>
      <c r="JM100" s="235"/>
      <c r="JN100" s="235"/>
      <c r="JO100" s="235"/>
      <c r="JP100" s="235"/>
      <c r="JQ100" s="235"/>
      <c r="JR100" s="235"/>
      <c r="JS100" s="235"/>
      <c r="JT100" s="235"/>
      <c r="JU100" s="235"/>
      <c r="JV100" s="235"/>
      <c r="JW100" s="235"/>
      <c r="JX100" s="235"/>
      <c r="JY100" s="235"/>
      <c r="JZ100" s="235"/>
      <c r="KA100" s="235"/>
      <c r="KB100" s="235"/>
      <c r="KC100" s="235"/>
      <c r="KD100" s="235"/>
      <c r="KE100" s="235"/>
      <c r="KF100" s="235"/>
      <c r="KG100" s="235"/>
      <c r="KH100" s="235"/>
      <c r="KI100" s="235"/>
      <c r="KJ100" s="235"/>
      <c r="KK100" s="235"/>
      <c r="KL100" s="235"/>
      <c r="KM100" s="235"/>
      <c r="KN100" s="235"/>
      <c r="KO100" s="235"/>
      <c r="KP100" s="235"/>
      <c r="KQ100" s="235"/>
      <c r="KR100" s="235"/>
      <c r="KS100" s="235"/>
      <c r="KT100" s="235"/>
      <c r="KU100" s="235"/>
      <c r="KV100" s="235"/>
      <c r="KW100" s="235"/>
      <c r="KX100" s="235"/>
      <c r="KY100" s="235"/>
      <c r="KZ100" s="235"/>
      <c r="LA100" s="235"/>
      <c r="LB100" s="235"/>
      <c r="LC100" s="235"/>
      <c r="LD100" s="235"/>
      <c r="LE100" s="235"/>
      <c r="LF100" s="235"/>
      <c r="LG100" s="235"/>
      <c r="LH100" s="235"/>
      <c r="LI100" s="235"/>
      <c r="LJ100" s="235"/>
      <c r="LK100" s="235"/>
      <c r="LL100" s="235"/>
      <c r="LM100" s="235"/>
      <c r="LN100" s="235"/>
      <c r="LO100" s="235"/>
      <c r="LP100" s="235"/>
      <c r="LQ100" s="235"/>
      <c r="LR100" s="235"/>
      <c r="LS100" s="235"/>
      <c r="LT100" s="235"/>
      <c r="LU100" s="235"/>
      <c r="LV100" s="235"/>
      <c r="LW100" s="235"/>
      <c r="LX100" s="235"/>
      <c r="LY100" s="235"/>
      <c r="LZ100" s="235"/>
      <c r="MA100" s="235"/>
      <c r="MB100" s="235"/>
      <c r="MC100" s="235"/>
      <c r="MD100" s="235"/>
      <c r="ME100" s="235"/>
      <c r="MF100" s="235"/>
      <c r="MG100" s="235"/>
      <c r="MH100" s="235"/>
      <c r="MI100" s="235"/>
      <c r="MJ100" s="235"/>
      <c r="MK100" s="235"/>
      <c r="ML100" s="235"/>
      <c r="MM100" s="235"/>
      <c r="MN100" s="235"/>
      <c r="MO100" s="235"/>
      <c r="MP100" s="235"/>
      <c r="MQ100" s="235"/>
      <c r="MR100" s="235"/>
      <c r="MS100" s="235"/>
      <c r="MT100" s="235"/>
      <c r="MU100" s="235"/>
      <c r="MV100" s="235"/>
      <c r="MW100" s="235"/>
      <c r="MX100" s="235"/>
      <c r="MY100" s="235"/>
      <c r="MZ100" s="235"/>
      <c r="NA100" s="235"/>
      <c r="NB100" s="235"/>
      <c r="NC100" s="235"/>
      <c r="ND100" s="235"/>
      <c r="NE100" s="235"/>
      <c r="NF100" s="235"/>
      <c r="NG100" s="235"/>
      <c r="NH100" s="235"/>
      <c r="NI100" s="235"/>
      <c r="NJ100" s="235"/>
      <c r="NK100" s="235"/>
      <c r="NL100" s="235"/>
      <c r="NM100" s="235"/>
      <c r="NN100" s="235"/>
      <c r="NO100" s="235"/>
      <c r="NP100" s="235"/>
      <c r="NQ100" s="235"/>
      <c r="NR100" s="235"/>
      <c r="NS100" s="235"/>
      <c r="NT100" s="235"/>
    </row>
    <row r="101" spans="1:384" ht="25.5" x14ac:dyDescent="0.2">
      <c r="A101" s="94" t="s">
        <v>164</v>
      </c>
      <c r="B101" s="67">
        <v>6.5233530000000002</v>
      </c>
      <c r="C101" s="67">
        <v>31.730864867059189</v>
      </c>
      <c r="D101" s="67">
        <v>7.1347919999999991</v>
      </c>
      <c r="E101" s="67">
        <v>23.814056999999998</v>
      </c>
      <c r="F101" s="141">
        <v>51.35303585199118</v>
      </c>
      <c r="G101" s="67">
        <v>96.886841000000004</v>
      </c>
      <c r="H101" s="67">
        <v>67.021749759341134</v>
      </c>
      <c r="I101" s="67">
        <v>77.609063999999989</v>
      </c>
      <c r="J101" s="67">
        <v>95.090455999999989</v>
      </c>
      <c r="K101" s="141">
        <v>65.522631585826375</v>
      </c>
      <c r="L101" s="221" t="s">
        <v>165</v>
      </c>
      <c r="CD101" s="235"/>
      <c r="CE101" s="235"/>
      <c r="CF101" s="235"/>
      <c r="CG101" s="235"/>
      <c r="CH101" s="235"/>
      <c r="CI101" s="235"/>
      <c r="CJ101" s="235"/>
      <c r="CK101" s="235"/>
      <c r="CL101" s="235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5"/>
      <c r="DE101" s="235"/>
      <c r="DF101" s="235"/>
      <c r="DG101" s="235"/>
      <c r="DH101" s="235"/>
      <c r="DI101" s="235"/>
      <c r="DJ101" s="235"/>
      <c r="DK101" s="235"/>
      <c r="DL101" s="235"/>
      <c r="DM101" s="235"/>
      <c r="DN101" s="235"/>
      <c r="DO101" s="235"/>
      <c r="DP101" s="235"/>
      <c r="DQ101" s="235"/>
      <c r="DR101" s="235"/>
      <c r="DS101" s="235"/>
      <c r="DT101" s="235"/>
      <c r="DU101" s="235"/>
      <c r="DV101" s="235"/>
      <c r="DW101" s="235"/>
      <c r="DX101" s="235"/>
      <c r="DY101" s="235"/>
      <c r="DZ101" s="235"/>
      <c r="EA101" s="235"/>
      <c r="EB101" s="235"/>
      <c r="EC101" s="235"/>
      <c r="ED101" s="235"/>
      <c r="EE101" s="235"/>
      <c r="EF101" s="235"/>
      <c r="EG101" s="235"/>
      <c r="EH101" s="235"/>
      <c r="EI101" s="235"/>
      <c r="EJ101" s="235"/>
      <c r="EK101" s="235"/>
      <c r="EL101" s="235"/>
      <c r="EM101" s="235"/>
      <c r="EN101" s="235"/>
      <c r="EO101" s="235"/>
      <c r="EP101" s="235"/>
      <c r="EQ101" s="235"/>
      <c r="ER101" s="235"/>
      <c r="ES101" s="235"/>
      <c r="ET101" s="235"/>
      <c r="EU101" s="235"/>
      <c r="EV101" s="235"/>
      <c r="EW101" s="235"/>
      <c r="EX101" s="235"/>
      <c r="EY101" s="235"/>
      <c r="EZ101" s="235"/>
      <c r="FA101" s="235"/>
      <c r="FB101" s="235"/>
      <c r="FC101" s="235"/>
      <c r="FD101" s="235"/>
      <c r="FE101" s="235"/>
      <c r="FF101" s="235"/>
      <c r="FG101" s="235"/>
      <c r="FH101" s="235"/>
      <c r="FI101" s="235"/>
      <c r="FJ101" s="235"/>
      <c r="FK101" s="235"/>
      <c r="FL101" s="235"/>
      <c r="FM101" s="235"/>
      <c r="FN101" s="235"/>
      <c r="FO101" s="235"/>
      <c r="FP101" s="235"/>
      <c r="FQ101" s="235"/>
      <c r="FR101" s="235"/>
      <c r="FS101" s="235"/>
      <c r="FT101" s="235"/>
      <c r="FU101" s="235"/>
      <c r="FV101" s="235"/>
      <c r="FW101" s="235"/>
      <c r="FX101" s="235"/>
      <c r="FY101" s="235"/>
      <c r="FZ101" s="235"/>
      <c r="GA101" s="235"/>
      <c r="GB101" s="235"/>
      <c r="GC101" s="235"/>
      <c r="GD101" s="235"/>
      <c r="GE101" s="235"/>
      <c r="GF101" s="235"/>
      <c r="GG101" s="235"/>
      <c r="GH101" s="235"/>
      <c r="GI101" s="235"/>
      <c r="GJ101" s="235"/>
      <c r="GK101" s="235"/>
      <c r="GL101" s="235"/>
      <c r="GM101" s="235"/>
      <c r="GN101" s="235"/>
      <c r="GO101" s="235"/>
      <c r="GP101" s="235"/>
      <c r="GQ101" s="235"/>
      <c r="GR101" s="235"/>
      <c r="GS101" s="235"/>
      <c r="GT101" s="235"/>
      <c r="GU101" s="235"/>
      <c r="GV101" s="235"/>
      <c r="GW101" s="235"/>
      <c r="GX101" s="235"/>
      <c r="GY101" s="235"/>
      <c r="GZ101" s="235"/>
      <c r="HA101" s="235"/>
      <c r="HB101" s="235"/>
      <c r="HC101" s="235"/>
      <c r="HD101" s="235"/>
      <c r="HE101" s="235"/>
      <c r="HF101" s="235"/>
      <c r="HG101" s="235"/>
      <c r="HH101" s="235"/>
      <c r="HI101" s="235"/>
      <c r="HJ101" s="235"/>
      <c r="HK101" s="235"/>
      <c r="HL101" s="235"/>
      <c r="HM101" s="235"/>
      <c r="HN101" s="235"/>
      <c r="HO101" s="235"/>
      <c r="HP101" s="235"/>
      <c r="HQ101" s="235"/>
      <c r="HR101" s="235"/>
      <c r="HS101" s="235"/>
      <c r="HT101" s="235"/>
      <c r="HU101" s="235"/>
      <c r="HV101" s="235"/>
      <c r="HW101" s="235"/>
      <c r="HX101" s="235"/>
      <c r="HY101" s="235"/>
      <c r="HZ101" s="235"/>
      <c r="IA101" s="235"/>
      <c r="IB101" s="235"/>
      <c r="IC101" s="235"/>
      <c r="ID101" s="235"/>
      <c r="IE101" s="235"/>
      <c r="IF101" s="235"/>
      <c r="IG101" s="235"/>
      <c r="IH101" s="235"/>
      <c r="II101" s="235"/>
      <c r="IJ101" s="235"/>
      <c r="IK101" s="235"/>
      <c r="IL101" s="235"/>
      <c r="IM101" s="235"/>
      <c r="IN101" s="235"/>
      <c r="IO101" s="235"/>
      <c r="IP101" s="235"/>
      <c r="IQ101" s="235"/>
      <c r="IR101" s="235"/>
      <c r="IS101" s="235"/>
      <c r="IT101" s="235"/>
      <c r="IU101" s="235"/>
      <c r="IV101" s="235"/>
      <c r="IW101" s="235"/>
      <c r="IX101" s="235"/>
      <c r="IY101" s="235"/>
      <c r="IZ101" s="235"/>
      <c r="JA101" s="235"/>
      <c r="JB101" s="235"/>
      <c r="JC101" s="235"/>
      <c r="JD101" s="235"/>
      <c r="JE101" s="235"/>
      <c r="JF101" s="235"/>
      <c r="JG101" s="235"/>
      <c r="JH101" s="235"/>
      <c r="JI101" s="235"/>
      <c r="JJ101" s="235"/>
      <c r="JK101" s="235"/>
      <c r="JL101" s="235"/>
      <c r="JM101" s="235"/>
      <c r="JN101" s="235"/>
      <c r="JO101" s="235"/>
      <c r="JP101" s="235"/>
      <c r="JQ101" s="235"/>
      <c r="JR101" s="235"/>
      <c r="JS101" s="235"/>
      <c r="JT101" s="235"/>
      <c r="JU101" s="235"/>
      <c r="JV101" s="235"/>
      <c r="JW101" s="235"/>
      <c r="JX101" s="235"/>
      <c r="JY101" s="235"/>
      <c r="JZ101" s="235"/>
      <c r="KA101" s="235"/>
      <c r="KB101" s="235"/>
      <c r="KC101" s="235"/>
      <c r="KD101" s="235"/>
      <c r="KE101" s="235"/>
      <c r="KF101" s="235"/>
      <c r="KG101" s="235"/>
      <c r="KH101" s="235"/>
      <c r="KI101" s="235"/>
      <c r="KJ101" s="235"/>
      <c r="KK101" s="235"/>
      <c r="KL101" s="235"/>
      <c r="KM101" s="235"/>
      <c r="KN101" s="235"/>
      <c r="KO101" s="235"/>
      <c r="KP101" s="235"/>
      <c r="KQ101" s="235"/>
      <c r="KR101" s="235"/>
      <c r="KS101" s="235"/>
      <c r="KT101" s="235"/>
      <c r="KU101" s="235"/>
      <c r="KV101" s="235"/>
      <c r="KW101" s="235"/>
      <c r="KX101" s="235"/>
      <c r="KY101" s="235"/>
      <c r="KZ101" s="235"/>
      <c r="LA101" s="235"/>
      <c r="LB101" s="235"/>
      <c r="LC101" s="235"/>
      <c r="LD101" s="235"/>
      <c r="LE101" s="235"/>
      <c r="LF101" s="235"/>
      <c r="LG101" s="235"/>
      <c r="LH101" s="235"/>
      <c r="LI101" s="235"/>
      <c r="LJ101" s="235"/>
      <c r="LK101" s="235"/>
      <c r="LL101" s="235"/>
      <c r="LM101" s="235"/>
      <c r="LN101" s="235"/>
      <c r="LO101" s="235"/>
      <c r="LP101" s="235"/>
      <c r="LQ101" s="235"/>
      <c r="LR101" s="235"/>
      <c r="LS101" s="235"/>
      <c r="LT101" s="235"/>
      <c r="LU101" s="235"/>
      <c r="LV101" s="235"/>
      <c r="LW101" s="235"/>
      <c r="LX101" s="235"/>
      <c r="LY101" s="235"/>
      <c r="LZ101" s="235"/>
      <c r="MA101" s="235"/>
      <c r="MB101" s="235"/>
      <c r="MC101" s="235"/>
      <c r="MD101" s="235"/>
      <c r="ME101" s="235"/>
      <c r="MF101" s="235"/>
      <c r="MG101" s="235"/>
      <c r="MH101" s="235"/>
      <c r="MI101" s="235"/>
      <c r="MJ101" s="235"/>
      <c r="MK101" s="235"/>
      <c r="ML101" s="235"/>
      <c r="MM101" s="235"/>
      <c r="MN101" s="235"/>
      <c r="MO101" s="235"/>
      <c r="MP101" s="235"/>
      <c r="MQ101" s="235"/>
      <c r="MR101" s="235"/>
      <c r="MS101" s="235"/>
      <c r="MT101" s="235"/>
      <c r="MU101" s="235"/>
      <c r="MV101" s="235"/>
      <c r="MW101" s="235"/>
      <c r="MX101" s="235"/>
      <c r="MY101" s="235"/>
      <c r="MZ101" s="235"/>
      <c r="NA101" s="235"/>
      <c r="NB101" s="235"/>
      <c r="NC101" s="235"/>
      <c r="ND101" s="235"/>
      <c r="NE101" s="235"/>
      <c r="NF101" s="235"/>
      <c r="NG101" s="235"/>
      <c r="NH101" s="235"/>
      <c r="NI101" s="235"/>
      <c r="NJ101" s="235"/>
      <c r="NK101" s="235"/>
      <c r="NL101" s="235"/>
      <c r="NM101" s="235"/>
      <c r="NN101" s="235"/>
      <c r="NO101" s="235"/>
      <c r="NP101" s="235"/>
      <c r="NQ101" s="235"/>
      <c r="NR101" s="235"/>
      <c r="NS101" s="235"/>
      <c r="NT101" s="235"/>
    </row>
    <row r="102" spans="1:384" ht="25.5" x14ac:dyDescent="0.2">
      <c r="A102" s="94" t="s">
        <v>166</v>
      </c>
      <c r="B102" s="67">
        <v>47.908799000000002</v>
      </c>
      <c r="C102" s="67">
        <v>56.675650665833963</v>
      </c>
      <c r="D102" s="67">
        <v>57.369551999999992</v>
      </c>
      <c r="E102" s="67">
        <v>63.793532999999996</v>
      </c>
      <c r="F102" s="141">
        <v>146.48750996614754</v>
      </c>
      <c r="G102" s="67">
        <v>302.374303</v>
      </c>
      <c r="H102" s="67">
        <v>314.28274380611163</v>
      </c>
      <c r="I102" s="67">
        <v>337.95616799999999</v>
      </c>
      <c r="J102" s="67">
        <v>291.83308399999999</v>
      </c>
      <c r="K102" s="141">
        <v>310.2155670574698</v>
      </c>
      <c r="L102" s="221" t="s">
        <v>167</v>
      </c>
      <c r="CD102" s="235"/>
      <c r="CE102" s="235"/>
      <c r="CF102" s="235"/>
      <c r="CG102" s="235"/>
      <c r="CH102" s="235"/>
      <c r="CI102" s="235"/>
      <c r="CJ102" s="235"/>
      <c r="CK102" s="235"/>
      <c r="CL102" s="235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5"/>
      <c r="DE102" s="235"/>
      <c r="DF102" s="235"/>
      <c r="DG102" s="235"/>
      <c r="DH102" s="235"/>
      <c r="DI102" s="235"/>
      <c r="DJ102" s="235"/>
      <c r="DK102" s="235"/>
      <c r="DL102" s="235"/>
      <c r="DM102" s="235"/>
      <c r="DN102" s="235"/>
      <c r="DO102" s="235"/>
      <c r="DP102" s="235"/>
      <c r="DQ102" s="235"/>
      <c r="DR102" s="235"/>
      <c r="DS102" s="235"/>
      <c r="DT102" s="235"/>
      <c r="DU102" s="235"/>
      <c r="DV102" s="235"/>
      <c r="DW102" s="235"/>
      <c r="DX102" s="235"/>
      <c r="DY102" s="235"/>
      <c r="DZ102" s="235"/>
      <c r="EA102" s="235"/>
      <c r="EB102" s="235"/>
      <c r="EC102" s="235"/>
      <c r="ED102" s="235"/>
      <c r="EE102" s="235"/>
      <c r="EF102" s="235"/>
      <c r="EG102" s="235"/>
      <c r="EH102" s="235"/>
      <c r="EI102" s="235"/>
      <c r="EJ102" s="235"/>
      <c r="EK102" s="235"/>
      <c r="EL102" s="235"/>
      <c r="EM102" s="235"/>
      <c r="EN102" s="235"/>
      <c r="EO102" s="235"/>
      <c r="EP102" s="235"/>
      <c r="EQ102" s="235"/>
      <c r="ER102" s="235"/>
      <c r="ES102" s="235"/>
      <c r="ET102" s="235"/>
      <c r="EU102" s="235"/>
      <c r="EV102" s="235"/>
      <c r="EW102" s="235"/>
      <c r="EX102" s="235"/>
      <c r="EY102" s="235"/>
      <c r="EZ102" s="235"/>
      <c r="FA102" s="235"/>
      <c r="FB102" s="235"/>
      <c r="FC102" s="235"/>
      <c r="FD102" s="235"/>
      <c r="FE102" s="235"/>
      <c r="FF102" s="235"/>
      <c r="FG102" s="235"/>
      <c r="FH102" s="235"/>
      <c r="FI102" s="235"/>
      <c r="FJ102" s="235"/>
      <c r="FK102" s="235"/>
      <c r="FL102" s="235"/>
      <c r="FM102" s="235"/>
      <c r="FN102" s="235"/>
      <c r="FO102" s="235"/>
      <c r="FP102" s="235"/>
      <c r="FQ102" s="235"/>
      <c r="FR102" s="235"/>
      <c r="FS102" s="235"/>
      <c r="FT102" s="235"/>
      <c r="FU102" s="235"/>
      <c r="FV102" s="235"/>
      <c r="FW102" s="235"/>
      <c r="FX102" s="235"/>
      <c r="FY102" s="235"/>
      <c r="FZ102" s="235"/>
      <c r="GA102" s="235"/>
      <c r="GB102" s="235"/>
      <c r="GC102" s="235"/>
      <c r="GD102" s="235"/>
      <c r="GE102" s="235"/>
      <c r="GF102" s="235"/>
      <c r="GG102" s="235"/>
      <c r="GH102" s="235"/>
      <c r="GI102" s="235"/>
      <c r="GJ102" s="235"/>
      <c r="GK102" s="235"/>
      <c r="GL102" s="235"/>
      <c r="GM102" s="235"/>
      <c r="GN102" s="235"/>
      <c r="GO102" s="235"/>
      <c r="GP102" s="235"/>
      <c r="GQ102" s="235"/>
      <c r="GR102" s="235"/>
      <c r="GS102" s="235"/>
      <c r="GT102" s="235"/>
      <c r="GU102" s="235"/>
      <c r="GV102" s="235"/>
      <c r="GW102" s="235"/>
      <c r="GX102" s="235"/>
      <c r="GY102" s="235"/>
      <c r="GZ102" s="235"/>
      <c r="HA102" s="235"/>
      <c r="HB102" s="235"/>
      <c r="HC102" s="235"/>
      <c r="HD102" s="235"/>
      <c r="HE102" s="235"/>
      <c r="HF102" s="235"/>
      <c r="HG102" s="235"/>
      <c r="HH102" s="235"/>
      <c r="HI102" s="235"/>
      <c r="HJ102" s="235"/>
      <c r="HK102" s="235"/>
      <c r="HL102" s="235"/>
      <c r="HM102" s="235"/>
      <c r="HN102" s="235"/>
      <c r="HO102" s="235"/>
      <c r="HP102" s="235"/>
      <c r="HQ102" s="235"/>
      <c r="HR102" s="235"/>
      <c r="HS102" s="235"/>
      <c r="HT102" s="235"/>
      <c r="HU102" s="235"/>
      <c r="HV102" s="235"/>
      <c r="HW102" s="235"/>
      <c r="HX102" s="235"/>
      <c r="HY102" s="235"/>
      <c r="HZ102" s="235"/>
      <c r="IA102" s="235"/>
      <c r="IB102" s="235"/>
      <c r="IC102" s="235"/>
      <c r="ID102" s="235"/>
      <c r="IE102" s="235"/>
      <c r="IF102" s="235"/>
      <c r="IG102" s="235"/>
      <c r="IH102" s="235"/>
      <c r="II102" s="235"/>
      <c r="IJ102" s="235"/>
      <c r="IK102" s="235"/>
      <c r="IL102" s="235"/>
      <c r="IM102" s="235"/>
      <c r="IN102" s="235"/>
      <c r="IO102" s="235"/>
      <c r="IP102" s="235"/>
      <c r="IQ102" s="235"/>
      <c r="IR102" s="235"/>
      <c r="IS102" s="235"/>
      <c r="IT102" s="235"/>
      <c r="IU102" s="235"/>
      <c r="IV102" s="235"/>
      <c r="IW102" s="235"/>
      <c r="IX102" s="235"/>
      <c r="IY102" s="235"/>
      <c r="IZ102" s="235"/>
      <c r="JA102" s="235"/>
      <c r="JB102" s="235"/>
      <c r="JC102" s="235"/>
      <c r="JD102" s="235"/>
      <c r="JE102" s="235"/>
      <c r="JF102" s="235"/>
      <c r="JG102" s="235"/>
      <c r="JH102" s="235"/>
      <c r="JI102" s="235"/>
      <c r="JJ102" s="235"/>
      <c r="JK102" s="235"/>
      <c r="JL102" s="235"/>
      <c r="JM102" s="235"/>
      <c r="JN102" s="235"/>
      <c r="JO102" s="235"/>
      <c r="JP102" s="235"/>
      <c r="JQ102" s="235"/>
      <c r="JR102" s="235"/>
      <c r="JS102" s="235"/>
      <c r="JT102" s="235"/>
      <c r="JU102" s="235"/>
      <c r="JV102" s="235"/>
      <c r="JW102" s="235"/>
      <c r="JX102" s="235"/>
      <c r="JY102" s="235"/>
      <c r="JZ102" s="235"/>
      <c r="KA102" s="235"/>
      <c r="KB102" s="235"/>
      <c r="KC102" s="235"/>
      <c r="KD102" s="235"/>
      <c r="KE102" s="235"/>
      <c r="KF102" s="235"/>
      <c r="KG102" s="235"/>
      <c r="KH102" s="235"/>
      <c r="KI102" s="235"/>
      <c r="KJ102" s="235"/>
      <c r="KK102" s="235"/>
      <c r="KL102" s="235"/>
      <c r="KM102" s="235"/>
      <c r="KN102" s="235"/>
      <c r="KO102" s="235"/>
      <c r="KP102" s="235"/>
      <c r="KQ102" s="235"/>
      <c r="KR102" s="235"/>
      <c r="KS102" s="235"/>
      <c r="KT102" s="235"/>
      <c r="KU102" s="235"/>
      <c r="KV102" s="235"/>
      <c r="KW102" s="235"/>
      <c r="KX102" s="235"/>
      <c r="KY102" s="235"/>
      <c r="KZ102" s="235"/>
      <c r="LA102" s="235"/>
      <c r="LB102" s="235"/>
      <c r="LC102" s="235"/>
      <c r="LD102" s="235"/>
      <c r="LE102" s="235"/>
      <c r="LF102" s="235"/>
      <c r="LG102" s="235"/>
      <c r="LH102" s="235"/>
      <c r="LI102" s="235"/>
      <c r="LJ102" s="235"/>
      <c r="LK102" s="235"/>
      <c r="LL102" s="235"/>
      <c r="LM102" s="235"/>
      <c r="LN102" s="235"/>
      <c r="LO102" s="235"/>
      <c r="LP102" s="235"/>
      <c r="LQ102" s="235"/>
      <c r="LR102" s="235"/>
      <c r="LS102" s="235"/>
      <c r="LT102" s="235"/>
      <c r="LU102" s="235"/>
      <c r="LV102" s="235"/>
      <c r="LW102" s="235"/>
      <c r="LX102" s="235"/>
      <c r="LY102" s="235"/>
      <c r="LZ102" s="235"/>
      <c r="MA102" s="235"/>
      <c r="MB102" s="235"/>
      <c r="MC102" s="235"/>
      <c r="MD102" s="235"/>
      <c r="ME102" s="235"/>
      <c r="MF102" s="235"/>
      <c r="MG102" s="235"/>
      <c r="MH102" s="235"/>
      <c r="MI102" s="235"/>
      <c r="MJ102" s="235"/>
      <c r="MK102" s="235"/>
      <c r="ML102" s="235"/>
      <c r="MM102" s="235"/>
      <c r="MN102" s="235"/>
      <c r="MO102" s="235"/>
      <c r="MP102" s="235"/>
      <c r="MQ102" s="235"/>
      <c r="MR102" s="235"/>
      <c r="MS102" s="235"/>
      <c r="MT102" s="235"/>
      <c r="MU102" s="235"/>
      <c r="MV102" s="235"/>
      <c r="MW102" s="235"/>
      <c r="MX102" s="235"/>
      <c r="MY102" s="235"/>
      <c r="MZ102" s="235"/>
      <c r="NA102" s="235"/>
      <c r="NB102" s="235"/>
      <c r="NC102" s="235"/>
      <c r="ND102" s="235"/>
      <c r="NE102" s="235"/>
      <c r="NF102" s="235"/>
      <c r="NG102" s="235"/>
      <c r="NH102" s="235"/>
      <c r="NI102" s="235"/>
      <c r="NJ102" s="235"/>
      <c r="NK102" s="235"/>
      <c r="NL102" s="235"/>
      <c r="NM102" s="235"/>
      <c r="NN102" s="235"/>
      <c r="NO102" s="235"/>
      <c r="NP102" s="235"/>
      <c r="NQ102" s="235"/>
      <c r="NR102" s="235"/>
      <c r="NS102" s="235"/>
      <c r="NT102" s="235"/>
    </row>
    <row r="103" spans="1:384" ht="13.5" thickBot="1" x14ac:dyDescent="0.25">
      <c r="A103" s="52" t="s">
        <v>329</v>
      </c>
      <c r="B103" s="53">
        <v>723.78900399999998</v>
      </c>
      <c r="C103" s="53">
        <v>773.35486775567381</v>
      </c>
      <c r="D103" s="53">
        <v>547.9229039999999</v>
      </c>
      <c r="E103" s="53">
        <v>550.753289</v>
      </c>
      <c r="F103" s="152">
        <v>472.84789841717844</v>
      </c>
      <c r="G103" s="53">
        <v>584.42378699999995</v>
      </c>
      <c r="H103" s="53">
        <v>681.41077599234416</v>
      </c>
      <c r="I103" s="53">
        <v>629.17216799999994</v>
      </c>
      <c r="J103" s="53">
        <v>653.73213399999997</v>
      </c>
      <c r="K103" s="152">
        <v>646.22766461225376</v>
      </c>
      <c r="L103" s="55" t="s">
        <v>328</v>
      </c>
      <c r="CD103" s="235"/>
      <c r="CE103" s="235"/>
      <c r="CF103" s="235"/>
      <c r="CG103" s="235"/>
      <c r="CH103" s="235"/>
      <c r="CI103" s="235"/>
      <c r="CJ103" s="235"/>
      <c r="CK103" s="235"/>
      <c r="CL103" s="235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5"/>
      <c r="DE103" s="235"/>
      <c r="DF103" s="235"/>
      <c r="DG103" s="235"/>
      <c r="DH103" s="235"/>
      <c r="DI103" s="235"/>
      <c r="DJ103" s="235"/>
      <c r="DK103" s="235"/>
      <c r="DL103" s="235"/>
      <c r="DM103" s="235"/>
      <c r="DN103" s="235"/>
      <c r="DO103" s="235"/>
      <c r="DP103" s="235"/>
      <c r="DQ103" s="235"/>
      <c r="DR103" s="235"/>
      <c r="DS103" s="235"/>
      <c r="DT103" s="235"/>
      <c r="DU103" s="235"/>
      <c r="DV103" s="235"/>
      <c r="DW103" s="235"/>
      <c r="DX103" s="235"/>
      <c r="DY103" s="235"/>
      <c r="DZ103" s="235"/>
      <c r="EA103" s="235"/>
      <c r="EB103" s="235"/>
      <c r="EC103" s="235"/>
      <c r="ED103" s="235"/>
      <c r="EE103" s="235"/>
      <c r="EF103" s="235"/>
      <c r="EG103" s="235"/>
      <c r="EH103" s="235"/>
      <c r="EI103" s="235"/>
      <c r="EJ103" s="235"/>
      <c r="EK103" s="235"/>
      <c r="EL103" s="235"/>
      <c r="EM103" s="235"/>
      <c r="EN103" s="235"/>
      <c r="EO103" s="235"/>
      <c r="EP103" s="235"/>
      <c r="EQ103" s="235"/>
      <c r="ER103" s="235"/>
      <c r="ES103" s="235"/>
      <c r="ET103" s="235"/>
      <c r="EU103" s="235"/>
      <c r="EV103" s="235"/>
      <c r="EW103" s="235"/>
      <c r="EX103" s="235"/>
      <c r="EY103" s="235"/>
      <c r="EZ103" s="235"/>
      <c r="FA103" s="235"/>
      <c r="FB103" s="235"/>
      <c r="FC103" s="235"/>
      <c r="FD103" s="235"/>
      <c r="FE103" s="235"/>
      <c r="FF103" s="235"/>
      <c r="FG103" s="235"/>
      <c r="FH103" s="235"/>
      <c r="FI103" s="235"/>
      <c r="FJ103" s="235"/>
      <c r="FK103" s="235"/>
      <c r="FL103" s="235"/>
      <c r="FM103" s="235"/>
      <c r="FN103" s="235"/>
      <c r="FO103" s="235"/>
      <c r="FP103" s="235"/>
      <c r="FQ103" s="235"/>
      <c r="FR103" s="235"/>
      <c r="FS103" s="235"/>
      <c r="FT103" s="235"/>
      <c r="FU103" s="235"/>
      <c r="FV103" s="235"/>
      <c r="FW103" s="235"/>
      <c r="FX103" s="235"/>
      <c r="FY103" s="235"/>
      <c r="FZ103" s="235"/>
      <c r="GA103" s="235"/>
      <c r="GB103" s="235"/>
      <c r="GC103" s="235"/>
      <c r="GD103" s="235"/>
      <c r="GE103" s="235"/>
      <c r="GF103" s="235"/>
      <c r="GG103" s="235"/>
      <c r="GH103" s="235"/>
      <c r="GI103" s="235"/>
      <c r="GJ103" s="235"/>
      <c r="GK103" s="235"/>
      <c r="GL103" s="235"/>
      <c r="GM103" s="235"/>
      <c r="GN103" s="235"/>
      <c r="GO103" s="235"/>
      <c r="GP103" s="235"/>
      <c r="GQ103" s="235"/>
      <c r="GR103" s="235"/>
      <c r="GS103" s="235"/>
      <c r="GT103" s="235"/>
      <c r="GU103" s="235"/>
      <c r="GV103" s="235"/>
      <c r="GW103" s="235"/>
      <c r="GX103" s="235"/>
      <c r="GY103" s="235"/>
      <c r="GZ103" s="235"/>
      <c r="HA103" s="235"/>
      <c r="HB103" s="235"/>
      <c r="HC103" s="235"/>
      <c r="HD103" s="235"/>
      <c r="HE103" s="235"/>
      <c r="HF103" s="235"/>
      <c r="HG103" s="235"/>
      <c r="HH103" s="235"/>
      <c r="HI103" s="235"/>
      <c r="HJ103" s="235"/>
      <c r="HK103" s="235"/>
      <c r="HL103" s="235"/>
      <c r="HM103" s="235"/>
      <c r="HN103" s="235"/>
      <c r="HO103" s="235"/>
      <c r="HP103" s="235"/>
      <c r="HQ103" s="235"/>
      <c r="HR103" s="235"/>
      <c r="HS103" s="235"/>
      <c r="HT103" s="235"/>
      <c r="HU103" s="235"/>
      <c r="HV103" s="235"/>
      <c r="HW103" s="235"/>
      <c r="HX103" s="235"/>
      <c r="HY103" s="235"/>
      <c r="HZ103" s="235"/>
      <c r="IA103" s="235"/>
      <c r="IB103" s="235"/>
      <c r="IC103" s="235"/>
      <c r="ID103" s="235"/>
      <c r="IE103" s="235"/>
      <c r="IF103" s="235"/>
      <c r="IG103" s="235"/>
      <c r="IH103" s="235"/>
      <c r="II103" s="235"/>
      <c r="IJ103" s="235"/>
      <c r="IK103" s="235"/>
      <c r="IL103" s="235"/>
      <c r="IM103" s="235"/>
      <c r="IN103" s="235"/>
      <c r="IO103" s="235"/>
      <c r="IP103" s="235"/>
      <c r="IQ103" s="235"/>
      <c r="IR103" s="235"/>
      <c r="IS103" s="235"/>
      <c r="IT103" s="235"/>
      <c r="IU103" s="235"/>
      <c r="IV103" s="235"/>
      <c r="IW103" s="235"/>
      <c r="IX103" s="235"/>
      <c r="IY103" s="235"/>
      <c r="IZ103" s="235"/>
      <c r="JA103" s="235"/>
      <c r="JB103" s="235"/>
      <c r="JC103" s="235"/>
      <c r="JD103" s="235"/>
      <c r="JE103" s="235"/>
      <c r="JF103" s="235"/>
      <c r="JG103" s="235"/>
      <c r="JH103" s="235"/>
      <c r="JI103" s="235"/>
      <c r="JJ103" s="235"/>
      <c r="JK103" s="235"/>
      <c r="JL103" s="235"/>
      <c r="JM103" s="235"/>
      <c r="JN103" s="235"/>
      <c r="JO103" s="235"/>
      <c r="JP103" s="235"/>
      <c r="JQ103" s="235"/>
      <c r="JR103" s="235"/>
      <c r="JS103" s="235"/>
      <c r="JT103" s="235"/>
      <c r="JU103" s="235"/>
      <c r="JV103" s="235"/>
      <c r="JW103" s="235"/>
      <c r="JX103" s="235"/>
      <c r="JY103" s="235"/>
      <c r="JZ103" s="235"/>
      <c r="KA103" s="235"/>
      <c r="KB103" s="235"/>
      <c r="KC103" s="235"/>
      <c r="KD103" s="235"/>
      <c r="KE103" s="235"/>
      <c r="KF103" s="235"/>
      <c r="KG103" s="235"/>
      <c r="KH103" s="235"/>
      <c r="KI103" s="235"/>
      <c r="KJ103" s="235"/>
      <c r="KK103" s="235"/>
      <c r="KL103" s="235"/>
      <c r="KM103" s="235"/>
      <c r="KN103" s="235"/>
      <c r="KO103" s="235"/>
      <c r="KP103" s="235"/>
      <c r="KQ103" s="235"/>
      <c r="KR103" s="235"/>
      <c r="KS103" s="235"/>
      <c r="KT103" s="235"/>
      <c r="KU103" s="235"/>
      <c r="KV103" s="235"/>
      <c r="KW103" s="235"/>
      <c r="KX103" s="235"/>
      <c r="KY103" s="235"/>
      <c r="KZ103" s="235"/>
      <c r="LA103" s="235"/>
      <c r="LB103" s="235"/>
      <c r="LC103" s="235"/>
      <c r="LD103" s="235"/>
      <c r="LE103" s="235"/>
      <c r="LF103" s="235"/>
      <c r="LG103" s="235"/>
      <c r="LH103" s="235"/>
      <c r="LI103" s="235"/>
      <c r="LJ103" s="235"/>
      <c r="LK103" s="235"/>
      <c r="LL103" s="235"/>
      <c r="LM103" s="235"/>
      <c r="LN103" s="235"/>
      <c r="LO103" s="235"/>
      <c r="LP103" s="235"/>
      <c r="LQ103" s="235"/>
      <c r="LR103" s="235"/>
      <c r="LS103" s="235"/>
      <c r="LT103" s="235"/>
      <c r="LU103" s="235"/>
      <c r="LV103" s="235"/>
      <c r="LW103" s="235"/>
      <c r="LX103" s="235"/>
      <c r="LY103" s="235"/>
      <c r="LZ103" s="235"/>
      <c r="MA103" s="235"/>
      <c r="MB103" s="235"/>
      <c r="MC103" s="235"/>
      <c r="MD103" s="235"/>
      <c r="ME103" s="235"/>
      <c r="MF103" s="235"/>
      <c r="MG103" s="235"/>
      <c r="MH103" s="235"/>
      <c r="MI103" s="235"/>
      <c r="MJ103" s="235"/>
      <c r="MK103" s="235"/>
      <c r="ML103" s="235"/>
      <c r="MM103" s="235"/>
      <c r="MN103" s="235"/>
      <c r="MO103" s="235"/>
      <c r="MP103" s="235"/>
      <c r="MQ103" s="235"/>
      <c r="MR103" s="235"/>
      <c r="MS103" s="235"/>
      <c r="MT103" s="235"/>
      <c r="MU103" s="235"/>
      <c r="MV103" s="235"/>
      <c r="MW103" s="235"/>
      <c r="MX103" s="235"/>
      <c r="MY103" s="235"/>
      <c r="MZ103" s="235"/>
      <c r="NA103" s="235"/>
      <c r="NB103" s="235"/>
      <c r="NC103" s="235"/>
      <c r="ND103" s="235"/>
      <c r="NE103" s="235"/>
      <c r="NF103" s="235"/>
      <c r="NG103" s="235"/>
      <c r="NH103" s="235"/>
      <c r="NI103" s="235"/>
      <c r="NJ103" s="235"/>
      <c r="NK103" s="235"/>
      <c r="NL103" s="235"/>
      <c r="NM103" s="235"/>
      <c r="NN103" s="235"/>
      <c r="NO103" s="235"/>
      <c r="NP103" s="235"/>
      <c r="NQ103" s="235"/>
      <c r="NR103" s="235"/>
      <c r="NS103" s="235"/>
      <c r="NT103" s="235"/>
    </row>
    <row r="104" spans="1:384" s="190" customFormat="1" ht="12" x14ac:dyDescent="0.2">
      <c r="A104" s="186" t="s">
        <v>170</v>
      </c>
      <c r="B104" s="223"/>
      <c r="C104" s="223"/>
      <c r="D104" s="223"/>
      <c r="E104" s="223"/>
      <c r="F104" s="223"/>
      <c r="G104" s="224"/>
      <c r="H104" s="224"/>
      <c r="I104" s="224"/>
      <c r="J104" s="224"/>
      <c r="K104" s="224"/>
      <c r="L104" s="225" t="s">
        <v>210</v>
      </c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89"/>
      <c r="BU104" s="189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  <c r="CF104" s="189"/>
      <c r="CG104" s="189"/>
      <c r="CH104" s="189"/>
      <c r="CI104" s="189"/>
      <c r="CJ104" s="189"/>
      <c r="CK104" s="189"/>
      <c r="CL104" s="189"/>
      <c r="CM104" s="189"/>
      <c r="CN104" s="189"/>
      <c r="CO104" s="189"/>
      <c r="CP104" s="189"/>
      <c r="CQ104" s="189"/>
      <c r="CR104" s="189"/>
      <c r="CS104" s="189"/>
      <c r="CT104" s="189"/>
      <c r="CU104" s="189"/>
      <c r="CV104" s="189"/>
      <c r="CW104" s="189"/>
      <c r="CX104" s="189"/>
      <c r="CY104" s="189"/>
      <c r="CZ104" s="189"/>
      <c r="DA104" s="189"/>
      <c r="DB104" s="189"/>
      <c r="DC104" s="189"/>
      <c r="DD104" s="189"/>
      <c r="DE104" s="189"/>
      <c r="DF104" s="189"/>
      <c r="DG104" s="189"/>
      <c r="DH104" s="189"/>
      <c r="DI104" s="189"/>
      <c r="DJ104" s="189"/>
      <c r="DK104" s="189"/>
      <c r="DL104" s="189"/>
      <c r="DM104" s="189"/>
      <c r="DN104" s="189"/>
      <c r="DO104" s="189"/>
      <c r="DP104" s="189"/>
      <c r="DQ104" s="189"/>
      <c r="DR104" s="189"/>
      <c r="DS104" s="189"/>
      <c r="DT104" s="189"/>
      <c r="DU104" s="189"/>
      <c r="DV104" s="189"/>
      <c r="DW104" s="189"/>
      <c r="DX104" s="189"/>
      <c r="DY104" s="189"/>
      <c r="DZ104" s="189"/>
      <c r="EA104" s="189"/>
      <c r="EB104" s="189"/>
      <c r="EC104" s="189"/>
      <c r="ED104" s="189"/>
      <c r="EE104" s="189"/>
      <c r="EF104" s="189"/>
      <c r="EG104" s="189"/>
      <c r="EH104" s="189"/>
      <c r="EI104" s="189"/>
      <c r="EJ104" s="189"/>
      <c r="EK104" s="189"/>
      <c r="EL104" s="189"/>
      <c r="EM104" s="189"/>
      <c r="EN104" s="189"/>
      <c r="EO104" s="189"/>
      <c r="EP104" s="189"/>
      <c r="EQ104" s="189"/>
      <c r="ER104" s="189"/>
      <c r="ES104" s="189"/>
      <c r="ET104" s="189"/>
      <c r="EU104" s="189"/>
      <c r="EV104" s="189"/>
      <c r="EW104" s="189"/>
      <c r="EX104" s="189"/>
      <c r="EY104" s="189"/>
      <c r="EZ104" s="189"/>
      <c r="FA104" s="189"/>
      <c r="FB104" s="189"/>
      <c r="FC104" s="189"/>
      <c r="FD104" s="189"/>
      <c r="FE104" s="189"/>
      <c r="FF104" s="189"/>
      <c r="FG104" s="189"/>
      <c r="FH104" s="189"/>
      <c r="FI104" s="189"/>
      <c r="FJ104" s="189"/>
      <c r="FK104" s="189"/>
      <c r="FL104" s="189"/>
      <c r="FM104" s="189"/>
      <c r="FN104" s="189"/>
      <c r="FO104" s="189"/>
      <c r="FP104" s="189"/>
      <c r="FQ104" s="189"/>
      <c r="FR104" s="189"/>
      <c r="FS104" s="189"/>
      <c r="FT104" s="189"/>
      <c r="FU104" s="189"/>
      <c r="FV104" s="189"/>
      <c r="FW104" s="189"/>
      <c r="FX104" s="189"/>
      <c r="FY104" s="189"/>
      <c r="FZ104" s="189"/>
      <c r="GA104" s="189"/>
      <c r="GB104" s="189"/>
      <c r="GC104" s="189"/>
      <c r="GD104" s="189"/>
      <c r="GE104" s="189"/>
      <c r="GF104" s="189"/>
      <c r="GG104" s="189"/>
      <c r="GH104" s="189"/>
      <c r="GI104" s="189"/>
      <c r="GJ104" s="189"/>
      <c r="GK104" s="189"/>
      <c r="GL104" s="189"/>
      <c r="GM104" s="189"/>
      <c r="GN104" s="189"/>
      <c r="GO104" s="189"/>
      <c r="GP104" s="189"/>
      <c r="GQ104" s="189"/>
      <c r="GR104" s="189"/>
      <c r="GS104" s="189"/>
      <c r="GT104" s="189"/>
      <c r="GU104" s="189"/>
      <c r="GV104" s="189"/>
      <c r="GW104" s="189"/>
      <c r="GX104" s="189"/>
      <c r="GY104" s="189"/>
      <c r="GZ104" s="189"/>
      <c r="HA104" s="189"/>
      <c r="HB104" s="189"/>
      <c r="HC104" s="189"/>
      <c r="HD104" s="189"/>
      <c r="HE104" s="189"/>
      <c r="HF104" s="189"/>
      <c r="HG104" s="189"/>
      <c r="HH104" s="189"/>
      <c r="HI104" s="189"/>
      <c r="HJ104" s="189"/>
      <c r="HK104" s="189"/>
      <c r="HL104" s="189"/>
      <c r="HM104" s="189"/>
      <c r="HN104" s="189"/>
      <c r="HO104" s="189"/>
      <c r="HP104" s="189"/>
      <c r="HQ104" s="189"/>
      <c r="HR104" s="189"/>
      <c r="HS104" s="189"/>
      <c r="HT104" s="189"/>
      <c r="HU104" s="189"/>
      <c r="HV104" s="189"/>
      <c r="HW104" s="189"/>
      <c r="HX104" s="189"/>
      <c r="HY104" s="189"/>
      <c r="HZ104" s="189"/>
      <c r="IA104" s="189"/>
      <c r="IB104" s="189"/>
      <c r="IC104" s="189"/>
      <c r="ID104" s="189"/>
      <c r="IE104" s="189"/>
      <c r="IF104" s="189"/>
      <c r="IG104" s="189"/>
      <c r="IH104" s="189"/>
      <c r="II104" s="189"/>
      <c r="IJ104" s="189"/>
      <c r="IK104" s="189"/>
      <c r="IL104" s="189"/>
      <c r="IM104" s="189"/>
      <c r="IN104" s="189"/>
      <c r="IO104" s="189"/>
      <c r="IP104" s="189"/>
      <c r="IQ104" s="189"/>
      <c r="IR104" s="189"/>
      <c r="IS104" s="189"/>
      <c r="IT104" s="189"/>
      <c r="IU104" s="189"/>
      <c r="IV104" s="189"/>
      <c r="IW104" s="189"/>
      <c r="IX104" s="189"/>
      <c r="IY104" s="189"/>
      <c r="IZ104" s="189"/>
      <c r="JA104" s="189"/>
      <c r="JB104" s="189"/>
      <c r="JC104" s="189"/>
      <c r="JD104" s="189"/>
      <c r="JE104" s="189"/>
      <c r="JF104" s="189"/>
      <c r="JG104" s="189"/>
      <c r="JH104" s="189"/>
      <c r="JI104" s="189"/>
      <c r="JJ104" s="189"/>
      <c r="JK104" s="189"/>
      <c r="JL104" s="189"/>
      <c r="JM104" s="189"/>
      <c r="JN104" s="189"/>
      <c r="JO104" s="189"/>
      <c r="JP104" s="189"/>
      <c r="JQ104" s="189"/>
      <c r="JR104" s="189"/>
      <c r="JS104" s="189"/>
      <c r="JT104" s="189"/>
      <c r="JU104" s="189"/>
      <c r="JV104" s="189"/>
      <c r="JW104" s="189"/>
      <c r="JX104" s="189"/>
      <c r="JY104" s="189"/>
      <c r="JZ104" s="189"/>
      <c r="KA104" s="189"/>
      <c r="KB104" s="189"/>
      <c r="KC104" s="189"/>
      <c r="KD104" s="189"/>
      <c r="KE104" s="189"/>
      <c r="KF104" s="189"/>
      <c r="KG104" s="189"/>
      <c r="KH104" s="189"/>
      <c r="KI104" s="189"/>
      <c r="KJ104" s="189"/>
      <c r="KK104" s="189"/>
      <c r="KL104" s="189"/>
      <c r="KM104" s="189"/>
      <c r="KN104" s="189"/>
      <c r="KO104" s="189"/>
      <c r="KP104" s="189"/>
      <c r="KQ104" s="189"/>
      <c r="KR104" s="189"/>
      <c r="KS104" s="189"/>
      <c r="KT104" s="189"/>
      <c r="KU104" s="189"/>
      <c r="KV104" s="189"/>
      <c r="KW104" s="189"/>
      <c r="KX104" s="189"/>
      <c r="KY104" s="189"/>
      <c r="KZ104" s="189"/>
      <c r="LA104" s="189"/>
      <c r="LB104" s="189"/>
      <c r="LC104" s="189"/>
      <c r="LD104" s="189"/>
      <c r="LE104" s="189"/>
      <c r="LF104" s="189"/>
      <c r="LG104" s="189"/>
      <c r="LH104" s="189"/>
      <c r="LI104" s="189"/>
      <c r="LJ104" s="189"/>
      <c r="LK104" s="189"/>
      <c r="LL104" s="189"/>
      <c r="LM104" s="189"/>
      <c r="LN104" s="189"/>
      <c r="LO104" s="189"/>
      <c r="LP104" s="189"/>
      <c r="LQ104" s="189"/>
      <c r="LR104" s="189"/>
      <c r="LS104" s="189"/>
      <c r="LT104" s="189"/>
      <c r="LU104" s="189"/>
      <c r="LV104" s="189"/>
      <c r="LW104" s="189"/>
      <c r="LX104" s="189"/>
      <c r="LY104" s="189"/>
      <c r="LZ104" s="189"/>
      <c r="MA104" s="189"/>
      <c r="MB104" s="189"/>
      <c r="MC104" s="189"/>
      <c r="MD104" s="189"/>
      <c r="ME104" s="189"/>
      <c r="MF104" s="189"/>
      <c r="MG104" s="189"/>
      <c r="MH104" s="189"/>
      <c r="MI104" s="189"/>
      <c r="MJ104" s="189"/>
      <c r="MK104" s="189"/>
      <c r="ML104" s="189"/>
      <c r="MM104" s="189"/>
      <c r="MN104" s="189"/>
      <c r="MO104" s="189"/>
      <c r="MP104" s="189"/>
      <c r="MQ104" s="189"/>
      <c r="MR104" s="189"/>
      <c r="MS104" s="189"/>
      <c r="MT104" s="189"/>
      <c r="MU104" s="189"/>
      <c r="MV104" s="189"/>
      <c r="MW104" s="189"/>
      <c r="MX104" s="189"/>
      <c r="MY104" s="189"/>
      <c r="MZ104" s="189"/>
      <c r="NA104" s="189"/>
      <c r="NB104" s="189"/>
      <c r="NC104" s="189"/>
      <c r="ND104" s="189"/>
      <c r="NE104" s="189"/>
      <c r="NF104" s="189"/>
      <c r="NG104" s="189"/>
      <c r="NH104" s="189"/>
      <c r="NI104" s="189"/>
      <c r="NJ104" s="189"/>
      <c r="NK104" s="189"/>
      <c r="NL104" s="189"/>
      <c r="NM104" s="189"/>
      <c r="NN104" s="189"/>
      <c r="NO104" s="189"/>
      <c r="NP104" s="189"/>
      <c r="NQ104" s="189"/>
      <c r="NR104" s="189"/>
      <c r="NS104" s="189"/>
      <c r="NT104" s="189"/>
    </row>
    <row r="105" spans="1:384" s="190" customFormat="1" ht="12" x14ac:dyDescent="0.2">
      <c r="A105" s="191" t="s">
        <v>176</v>
      </c>
      <c r="B105" s="223"/>
      <c r="C105" s="223"/>
      <c r="D105" s="223"/>
      <c r="E105" s="223"/>
      <c r="F105" s="223"/>
      <c r="G105" s="224"/>
      <c r="H105" s="224"/>
      <c r="I105" s="224"/>
      <c r="J105" s="224"/>
      <c r="K105" s="224"/>
      <c r="L105" s="225" t="s">
        <v>211</v>
      </c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89"/>
      <c r="BO105" s="189"/>
      <c r="BP105" s="189"/>
      <c r="BQ105" s="189"/>
      <c r="BR105" s="189"/>
      <c r="BS105" s="189"/>
      <c r="BT105" s="189"/>
      <c r="BU105" s="189"/>
      <c r="BV105" s="189"/>
      <c r="BW105" s="189"/>
      <c r="BX105" s="189"/>
      <c r="BY105" s="189"/>
      <c r="BZ105" s="189"/>
      <c r="CA105" s="189"/>
      <c r="CB105" s="189"/>
      <c r="CC105" s="189"/>
      <c r="CD105" s="189"/>
      <c r="CE105" s="189"/>
      <c r="CF105" s="189"/>
      <c r="CG105" s="189"/>
      <c r="CH105" s="189"/>
      <c r="CI105" s="189"/>
      <c r="CJ105" s="189"/>
      <c r="CK105" s="189"/>
      <c r="CL105" s="189"/>
      <c r="CM105" s="189"/>
      <c r="CN105" s="189"/>
      <c r="CO105" s="189"/>
      <c r="CP105" s="189"/>
      <c r="CQ105" s="189"/>
      <c r="CR105" s="189"/>
      <c r="CS105" s="189"/>
      <c r="CT105" s="189"/>
      <c r="CU105" s="189"/>
      <c r="CV105" s="189"/>
      <c r="CW105" s="189"/>
      <c r="CX105" s="189"/>
      <c r="CY105" s="189"/>
      <c r="CZ105" s="189"/>
      <c r="DA105" s="189"/>
      <c r="DB105" s="189"/>
      <c r="DC105" s="189"/>
      <c r="DD105" s="189"/>
      <c r="DE105" s="189"/>
      <c r="DF105" s="189"/>
      <c r="DG105" s="189"/>
      <c r="DH105" s="189"/>
      <c r="DI105" s="189"/>
      <c r="DJ105" s="189"/>
      <c r="DK105" s="189"/>
      <c r="DL105" s="189"/>
      <c r="DM105" s="189"/>
      <c r="DN105" s="189"/>
      <c r="DO105" s="189"/>
      <c r="DP105" s="189"/>
      <c r="DQ105" s="189"/>
      <c r="DR105" s="189"/>
      <c r="DS105" s="189"/>
      <c r="DT105" s="189"/>
      <c r="DU105" s="189"/>
      <c r="DV105" s="189"/>
      <c r="DW105" s="189"/>
      <c r="DX105" s="189"/>
      <c r="DY105" s="189"/>
      <c r="DZ105" s="189"/>
      <c r="EA105" s="189"/>
      <c r="EB105" s="189"/>
      <c r="EC105" s="189"/>
      <c r="ED105" s="189"/>
      <c r="EE105" s="189"/>
      <c r="EF105" s="189"/>
      <c r="EG105" s="189"/>
      <c r="EH105" s="189"/>
      <c r="EI105" s="189"/>
      <c r="EJ105" s="189"/>
      <c r="EK105" s="189"/>
      <c r="EL105" s="189"/>
      <c r="EM105" s="189"/>
      <c r="EN105" s="189"/>
      <c r="EO105" s="189"/>
      <c r="EP105" s="189"/>
      <c r="EQ105" s="189"/>
      <c r="ER105" s="189"/>
      <c r="ES105" s="189"/>
      <c r="ET105" s="189"/>
      <c r="EU105" s="189"/>
      <c r="EV105" s="189"/>
      <c r="EW105" s="189"/>
      <c r="EX105" s="189"/>
      <c r="EY105" s="189"/>
      <c r="EZ105" s="189"/>
      <c r="FA105" s="189"/>
      <c r="FB105" s="189"/>
      <c r="FC105" s="189"/>
      <c r="FD105" s="189"/>
      <c r="FE105" s="189"/>
      <c r="FF105" s="189"/>
      <c r="FG105" s="189"/>
      <c r="FH105" s="189"/>
      <c r="FI105" s="189"/>
      <c r="FJ105" s="189"/>
      <c r="FK105" s="189"/>
      <c r="FL105" s="189"/>
      <c r="FM105" s="189"/>
      <c r="FN105" s="189"/>
      <c r="FO105" s="189"/>
      <c r="FP105" s="189"/>
      <c r="FQ105" s="189"/>
      <c r="FR105" s="189"/>
      <c r="FS105" s="189"/>
      <c r="FT105" s="189"/>
      <c r="FU105" s="189"/>
      <c r="FV105" s="189"/>
      <c r="FW105" s="189"/>
      <c r="FX105" s="189"/>
      <c r="FY105" s="189"/>
      <c r="FZ105" s="189"/>
      <c r="GA105" s="189"/>
      <c r="GB105" s="189"/>
      <c r="GC105" s="189"/>
      <c r="GD105" s="189"/>
      <c r="GE105" s="189"/>
      <c r="GF105" s="189"/>
      <c r="GG105" s="189"/>
      <c r="GH105" s="189"/>
      <c r="GI105" s="189"/>
      <c r="GJ105" s="189"/>
      <c r="GK105" s="189"/>
      <c r="GL105" s="189"/>
      <c r="GM105" s="189"/>
      <c r="GN105" s="189"/>
      <c r="GO105" s="189"/>
      <c r="GP105" s="189"/>
      <c r="GQ105" s="189"/>
      <c r="GR105" s="189"/>
      <c r="GS105" s="189"/>
      <c r="GT105" s="189"/>
      <c r="GU105" s="189"/>
      <c r="GV105" s="189"/>
      <c r="GW105" s="189"/>
      <c r="GX105" s="189"/>
      <c r="GY105" s="189"/>
      <c r="GZ105" s="189"/>
      <c r="HA105" s="189"/>
      <c r="HB105" s="189"/>
      <c r="HC105" s="189"/>
      <c r="HD105" s="189"/>
      <c r="HE105" s="189"/>
      <c r="HF105" s="189"/>
      <c r="HG105" s="189"/>
      <c r="HH105" s="189"/>
      <c r="HI105" s="189"/>
      <c r="HJ105" s="189"/>
      <c r="HK105" s="189"/>
      <c r="HL105" s="189"/>
      <c r="HM105" s="189"/>
      <c r="HN105" s="189"/>
      <c r="HO105" s="189"/>
      <c r="HP105" s="189"/>
      <c r="HQ105" s="189"/>
      <c r="HR105" s="189"/>
      <c r="HS105" s="189"/>
      <c r="HT105" s="189"/>
      <c r="HU105" s="189"/>
      <c r="HV105" s="189"/>
      <c r="HW105" s="189"/>
      <c r="HX105" s="189"/>
      <c r="HY105" s="189"/>
      <c r="HZ105" s="189"/>
      <c r="IA105" s="189"/>
      <c r="IB105" s="189"/>
      <c r="IC105" s="189"/>
      <c r="ID105" s="189"/>
      <c r="IE105" s="189"/>
      <c r="IF105" s="189"/>
      <c r="IG105" s="189"/>
      <c r="IH105" s="189"/>
      <c r="II105" s="189"/>
      <c r="IJ105" s="189"/>
      <c r="IK105" s="189"/>
      <c r="IL105" s="189"/>
      <c r="IM105" s="189"/>
      <c r="IN105" s="189"/>
      <c r="IO105" s="189"/>
      <c r="IP105" s="189"/>
      <c r="IQ105" s="189"/>
      <c r="IR105" s="189"/>
      <c r="IS105" s="189"/>
      <c r="IT105" s="189"/>
      <c r="IU105" s="189"/>
      <c r="IV105" s="189"/>
      <c r="IW105" s="189"/>
      <c r="IX105" s="189"/>
      <c r="IY105" s="189"/>
      <c r="IZ105" s="189"/>
      <c r="JA105" s="189"/>
      <c r="JB105" s="189"/>
      <c r="JC105" s="189"/>
      <c r="JD105" s="189"/>
      <c r="JE105" s="189"/>
      <c r="JF105" s="189"/>
      <c r="JG105" s="189"/>
      <c r="JH105" s="189"/>
      <c r="JI105" s="189"/>
      <c r="JJ105" s="189"/>
      <c r="JK105" s="189"/>
      <c r="JL105" s="189"/>
      <c r="JM105" s="189"/>
      <c r="JN105" s="189"/>
      <c r="JO105" s="189"/>
      <c r="JP105" s="189"/>
      <c r="JQ105" s="189"/>
      <c r="JR105" s="189"/>
      <c r="JS105" s="189"/>
      <c r="JT105" s="189"/>
      <c r="JU105" s="189"/>
      <c r="JV105" s="189"/>
      <c r="JW105" s="189"/>
      <c r="JX105" s="189"/>
      <c r="JY105" s="189"/>
      <c r="JZ105" s="189"/>
      <c r="KA105" s="189"/>
      <c r="KB105" s="189"/>
      <c r="KC105" s="189"/>
      <c r="KD105" s="189"/>
      <c r="KE105" s="189"/>
      <c r="KF105" s="189"/>
      <c r="KG105" s="189"/>
      <c r="KH105" s="189"/>
      <c r="KI105" s="189"/>
      <c r="KJ105" s="189"/>
      <c r="KK105" s="189"/>
      <c r="KL105" s="189"/>
      <c r="KM105" s="189"/>
      <c r="KN105" s="189"/>
      <c r="KO105" s="189"/>
      <c r="KP105" s="189"/>
      <c r="KQ105" s="189"/>
      <c r="KR105" s="189"/>
      <c r="KS105" s="189"/>
      <c r="KT105" s="189"/>
      <c r="KU105" s="189"/>
      <c r="KV105" s="189"/>
      <c r="KW105" s="189"/>
      <c r="KX105" s="189"/>
      <c r="KY105" s="189"/>
      <c r="KZ105" s="189"/>
      <c r="LA105" s="189"/>
      <c r="LB105" s="189"/>
      <c r="LC105" s="189"/>
      <c r="LD105" s="189"/>
      <c r="LE105" s="189"/>
      <c r="LF105" s="189"/>
      <c r="LG105" s="189"/>
      <c r="LH105" s="189"/>
      <c r="LI105" s="189"/>
      <c r="LJ105" s="189"/>
      <c r="LK105" s="189"/>
      <c r="LL105" s="189"/>
      <c r="LM105" s="189"/>
      <c r="LN105" s="189"/>
      <c r="LO105" s="189"/>
      <c r="LP105" s="189"/>
      <c r="LQ105" s="189"/>
      <c r="LR105" s="189"/>
      <c r="LS105" s="189"/>
      <c r="LT105" s="189"/>
      <c r="LU105" s="189"/>
      <c r="LV105" s="189"/>
      <c r="LW105" s="189"/>
      <c r="LX105" s="189"/>
      <c r="LY105" s="189"/>
      <c r="LZ105" s="189"/>
      <c r="MA105" s="189"/>
      <c r="MB105" s="189"/>
      <c r="MC105" s="189"/>
      <c r="MD105" s="189"/>
      <c r="ME105" s="189"/>
      <c r="MF105" s="189"/>
      <c r="MG105" s="189"/>
      <c r="MH105" s="189"/>
      <c r="MI105" s="189"/>
      <c r="MJ105" s="189"/>
      <c r="MK105" s="189"/>
      <c r="ML105" s="189"/>
      <c r="MM105" s="189"/>
      <c r="MN105" s="189"/>
      <c r="MO105" s="189"/>
      <c r="MP105" s="189"/>
      <c r="MQ105" s="189"/>
      <c r="MR105" s="189"/>
      <c r="MS105" s="189"/>
      <c r="MT105" s="189"/>
      <c r="MU105" s="189"/>
      <c r="MV105" s="189"/>
      <c r="MW105" s="189"/>
      <c r="MX105" s="189"/>
      <c r="MY105" s="189"/>
      <c r="MZ105" s="189"/>
      <c r="NA105" s="189"/>
      <c r="NB105" s="189"/>
      <c r="NC105" s="189"/>
      <c r="ND105" s="189"/>
      <c r="NE105" s="189"/>
      <c r="NF105" s="189"/>
      <c r="NG105" s="189"/>
      <c r="NH105" s="189"/>
      <c r="NI105" s="189"/>
      <c r="NJ105" s="189"/>
      <c r="NK105" s="189"/>
      <c r="NL105" s="189"/>
      <c r="NM105" s="189"/>
      <c r="NN105" s="189"/>
      <c r="NO105" s="189"/>
      <c r="NP105" s="189"/>
      <c r="NQ105" s="189"/>
      <c r="NR105" s="189"/>
      <c r="NS105" s="189"/>
      <c r="NT105" s="189"/>
    </row>
    <row r="106" spans="1:384" s="190" customFormat="1" ht="12" x14ac:dyDescent="0.2">
      <c r="A106" s="191" t="s">
        <v>212</v>
      </c>
      <c r="B106" s="187"/>
      <c r="C106" s="187"/>
      <c r="D106" s="187"/>
      <c r="E106" s="187"/>
      <c r="F106" s="187"/>
      <c r="G106" s="188"/>
      <c r="H106" s="188"/>
      <c r="I106" s="188"/>
      <c r="J106" s="188"/>
      <c r="K106" s="188"/>
      <c r="L106" s="225" t="s">
        <v>236</v>
      </c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89"/>
      <c r="EY106" s="189"/>
      <c r="EZ106" s="189"/>
      <c r="FA106" s="189"/>
      <c r="FB106" s="189"/>
      <c r="FC106" s="189"/>
      <c r="FD106" s="189"/>
      <c r="FE106" s="189"/>
      <c r="FF106" s="189"/>
      <c r="FG106" s="189"/>
      <c r="FH106" s="189"/>
      <c r="FI106" s="189"/>
      <c r="FJ106" s="189"/>
      <c r="FK106" s="189"/>
      <c r="FL106" s="189"/>
      <c r="FM106" s="189"/>
      <c r="FN106" s="189"/>
      <c r="FO106" s="189"/>
      <c r="FP106" s="189"/>
      <c r="FQ106" s="189"/>
      <c r="FR106" s="189"/>
      <c r="FS106" s="189"/>
      <c r="FT106" s="189"/>
      <c r="FU106" s="189"/>
      <c r="FV106" s="189"/>
      <c r="FW106" s="189"/>
      <c r="FX106" s="189"/>
      <c r="FY106" s="189"/>
      <c r="FZ106" s="189"/>
      <c r="GA106" s="189"/>
      <c r="GB106" s="189"/>
      <c r="GC106" s="189"/>
      <c r="GD106" s="189"/>
      <c r="GE106" s="189"/>
      <c r="GF106" s="189"/>
      <c r="GG106" s="189"/>
      <c r="GH106" s="189"/>
      <c r="GI106" s="189"/>
      <c r="GJ106" s="189"/>
      <c r="GK106" s="189"/>
      <c r="GL106" s="189"/>
      <c r="GM106" s="189"/>
      <c r="GN106" s="189"/>
      <c r="GO106" s="189"/>
      <c r="GP106" s="189"/>
      <c r="GQ106" s="189"/>
      <c r="GR106" s="189"/>
      <c r="GS106" s="189"/>
      <c r="GT106" s="189"/>
      <c r="GU106" s="189"/>
      <c r="GV106" s="189"/>
      <c r="GW106" s="189"/>
      <c r="GX106" s="189"/>
      <c r="GY106" s="189"/>
      <c r="GZ106" s="189"/>
      <c r="HA106" s="189"/>
      <c r="HB106" s="189"/>
      <c r="HC106" s="189"/>
      <c r="HD106" s="189"/>
      <c r="HE106" s="189"/>
      <c r="HF106" s="189"/>
      <c r="HG106" s="189"/>
      <c r="HH106" s="189"/>
      <c r="HI106" s="189"/>
      <c r="HJ106" s="189"/>
      <c r="HK106" s="189"/>
      <c r="HL106" s="189"/>
      <c r="HM106" s="189"/>
      <c r="HN106" s="189"/>
      <c r="HO106" s="189"/>
      <c r="HP106" s="189"/>
      <c r="HQ106" s="189"/>
      <c r="HR106" s="189"/>
      <c r="HS106" s="189"/>
      <c r="HT106" s="189"/>
      <c r="HU106" s="189"/>
      <c r="HV106" s="189"/>
      <c r="HW106" s="189"/>
      <c r="HX106" s="189"/>
      <c r="HY106" s="189"/>
      <c r="HZ106" s="189"/>
      <c r="IA106" s="189"/>
      <c r="IB106" s="189"/>
      <c r="IC106" s="189"/>
      <c r="ID106" s="189"/>
      <c r="IE106" s="189"/>
      <c r="IF106" s="189"/>
      <c r="IG106" s="189"/>
      <c r="IH106" s="189"/>
      <c r="II106" s="189"/>
      <c r="IJ106" s="189"/>
      <c r="IK106" s="189"/>
      <c r="IL106" s="189"/>
      <c r="IM106" s="189"/>
      <c r="IN106" s="189"/>
      <c r="IO106" s="189"/>
      <c r="IP106" s="189"/>
      <c r="IQ106" s="189"/>
      <c r="IR106" s="189"/>
      <c r="IS106" s="189"/>
      <c r="IT106" s="189"/>
      <c r="IU106" s="189"/>
      <c r="IV106" s="189"/>
      <c r="IW106" s="189"/>
      <c r="IX106" s="189"/>
      <c r="IY106" s="189"/>
      <c r="IZ106" s="189"/>
      <c r="JA106" s="189"/>
      <c r="JB106" s="189"/>
      <c r="JC106" s="189"/>
      <c r="JD106" s="189"/>
      <c r="JE106" s="189"/>
      <c r="JF106" s="189"/>
      <c r="JG106" s="189"/>
      <c r="JH106" s="189"/>
      <c r="JI106" s="189"/>
      <c r="JJ106" s="189"/>
      <c r="JK106" s="189"/>
      <c r="JL106" s="189"/>
      <c r="JM106" s="189"/>
      <c r="JN106" s="189"/>
      <c r="JO106" s="189"/>
      <c r="JP106" s="189"/>
      <c r="JQ106" s="189"/>
      <c r="JR106" s="189"/>
      <c r="JS106" s="189"/>
      <c r="JT106" s="189"/>
      <c r="JU106" s="189"/>
      <c r="JV106" s="189"/>
      <c r="JW106" s="189"/>
      <c r="JX106" s="189"/>
      <c r="JY106" s="189"/>
      <c r="JZ106" s="189"/>
      <c r="KA106" s="189"/>
      <c r="KB106" s="189"/>
      <c r="KC106" s="189"/>
      <c r="KD106" s="189"/>
      <c r="KE106" s="189"/>
      <c r="KF106" s="189"/>
      <c r="KG106" s="189"/>
      <c r="KH106" s="189"/>
      <c r="KI106" s="189"/>
      <c r="KJ106" s="189"/>
      <c r="KK106" s="189"/>
      <c r="KL106" s="189"/>
      <c r="KM106" s="189"/>
      <c r="KN106" s="189"/>
      <c r="KO106" s="189"/>
      <c r="KP106" s="189"/>
      <c r="KQ106" s="189"/>
      <c r="KR106" s="189"/>
      <c r="KS106" s="189"/>
      <c r="KT106" s="189"/>
      <c r="KU106" s="189"/>
      <c r="KV106" s="189"/>
      <c r="KW106" s="189"/>
      <c r="KX106" s="189"/>
      <c r="KY106" s="189"/>
      <c r="KZ106" s="189"/>
      <c r="LA106" s="189"/>
      <c r="LB106" s="189"/>
      <c r="LC106" s="189"/>
      <c r="LD106" s="189"/>
      <c r="LE106" s="189"/>
      <c r="LF106" s="189"/>
      <c r="LG106" s="189"/>
      <c r="LH106" s="189"/>
      <c r="LI106" s="189"/>
      <c r="LJ106" s="189"/>
      <c r="LK106" s="189"/>
      <c r="LL106" s="189"/>
      <c r="LM106" s="189"/>
      <c r="LN106" s="189"/>
      <c r="LO106" s="189"/>
      <c r="LP106" s="189"/>
      <c r="LQ106" s="189"/>
      <c r="LR106" s="189"/>
      <c r="LS106" s="189"/>
      <c r="LT106" s="189"/>
      <c r="LU106" s="189"/>
      <c r="LV106" s="189"/>
      <c r="LW106" s="189"/>
      <c r="LX106" s="189"/>
      <c r="LY106" s="189"/>
      <c r="LZ106" s="189"/>
      <c r="MA106" s="189"/>
      <c r="MB106" s="189"/>
      <c r="MC106" s="189"/>
      <c r="MD106" s="189"/>
      <c r="ME106" s="189"/>
      <c r="MF106" s="189"/>
      <c r="MG106" s="189"/>
      <c r="MH106" s="189"/>
      <c r="MI106" s="189"/>
      <c r="MJ106" s="189"/>
      <c r="MK106" s="189"/>
      <c r="ML106" s="189"/>
      <c r="MM106" s="189"/>
      <c r="MN106" s="189"/>
      <c r="MO106" s="189"/>
      <c r="MP106" s="189"/>
      <c r="MQ106" s="189"/>
      <c r="MR106" s="189"/>
      <c r="MS106" s="189"/>
      <c r="MT106" s="189"/>
      <c r="MU106" s="189"/>
      <c r="MV106" s="189"/>
      <c r="MW106" s="189"/>
      <c r="MX106" s="189"/>
      <c r="MY106" s="189"/>
      <c r="MZ106" s="189"/>
      <c r="NA106" s="189"/>
      <c r="NB106" s="189"/>
      <c r="NC106" s="189"/>
      <c r="ND106" s="189"/>
      <c r="NE106" s="189"/>
      <c r="NF106" s="189"/>
      <c r="NG106" s="189"/>
      <c r="NH106" s="189"/>
      <c r="NI106" s="189"/>
      <c r="NJ106" s="189"/>
      <c r="NK106" s="189"/>
      <c r="NL106" s="189"/>
      <c r="NM106" s="189"/>
      <c r="NN106" s="189"/>
      <c r="NO106" s="189"/>
      <c r="NP106" s="189"/>
      <c r="NQ106" s="189"/>
      <c r="NR106" s="189"/>
      <c r="NS106" s="189"/>
      <c r="NT106" s="189"/>
    </row>
    <row r="107" spans="1:384" s="190" customFormat="1" ht="12" x14ac:dyDescent="0.2">
      <c r="A107" s="191" t="s">
        <v>177</v>
      </c>
      <c r="B107" s="187"/>
      <c r="C107" s="187"/>
      <c r="D107" s="187"/>
      <c r="E107" s="187"/>
      <c r="F107" s="187"/>
      <c r="G107" s="188"/>
      <c r="H107" s="188"/>
      <c r="I107" s="188"/>
      <c r="J107" s="188"/>
      <c r="K107" s="188"/>
      <c r="L107" s="225" t="s">
        <v>221</v>
      </c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  <c r="BV107" s="189"/>
      <c r="BW107" s="189"/>
      <c r="BX107" s="189"/>
      <c r="BY107" s="189"/>
      <c r="BZ107" s="189"/>
      <c r="CA107" s="189"/>
      <c r="CB107" s="189"/>
      <c r="CC107" s="189"/>
      <c r="CD107" s="189"/>
      <c r="CE107" s="189"/>
      <c r="CF107" s="189"/>
      <c r="CG107" s="189"/>
      <c r="CH107" s="189"/>
      <c r="CI107" s="189"/>
      <c r="CJ107" s="189"/>
      <c r="CK107" s="189"/>
      <c r="CL107" s="189"/>
      <c r="CM107" s="189"/>
      <c r="CN107" s="189"/>
      <c r="CO107" s="189"/>
      <c r="CP107" s="189"/>
      <c r="CQ107" s="189"/>
      <c r="CR107" s="189"/>
      <c r="CS107" s="189"/>
      <c r="CT107" s="189"/>
      <c r="CU107" s="189"/>
      <c r="CV107" s="189"/>
      <c r="CW107" s="189"/>
      <c r="CX107" s="189"/>
      <c r="CY107" s="189"/>
      <c r="CZ107" s="189"/>
      <c r="DA107" s="189"/>
      <c r="DB107" s="189"/>
      <c r="DC107" s="189"/>
      <c r="DD107" s="189"/>
      <c r="DE107" s="189"/>
      <c r="DF107" s="189"/>
      <c r="DG107" s="189"/>
      <c r="DH107" s="189"/>
      <c r="DI107" s="189"/>
      <c r="DJ107" s="189"/>
      <c r="DK107" s="189"/>
      <c r="DL107" s="189"/>
      <c r="DM107" s="189"/>
      <c r="DN107" s="189"/>
      <c r="DO107" s="189"/>
      <c r="DP107" s="189"/>
      <c r="DQ107" s="189"/>
      <c r="DR107" s="189"/>
      <c r="DS107" s="189"/>
      <c r="DT107" s="189"/>
      <c r="DU107" s="189"/>
      <c r="DV107" s="189"/>
      <c r="DW107" s="189"/>
      <c r="DX107" s="189"/>
      <c r="DY107" s="189"/>
      <c r="DZ107" s="189"/>
      <c r="EA107" s="189"/>
      <c r="EB107" s="189"/>
      <c r="EC107" s="189"/>
      <c r="ED107" s="189"/>
      <c r="EE107" s="189"/>
      <c r="EF107" s="189"/>
      <c r="EG107" s="189"/>
      <c r="EH107" s="189"/>
      <c r="EI107" s="189"/>
      <c r="EJ107" s="189"/>
      <c r="EK107" s="189"/>
      <c r="EL107" s="189"/>
      <c r="EM107" s="189"/>
      <c r="EN107" s="189"/>
      <c r="EO107" s="189"/>
      <c r="EP107" s="189"/>
      <c r="EQ107" s="189"/>
      <c r="ER107" s="189"/>
      <c r="ES107" s="189"/>
      <c r="ET107" s="189"/>
      <c r="EU107" s="189"/>
      <c r="EV107" s="189"/>
      <c r="EW107" s="189"/>
      <c r="EX107" s="189"/>
      <c r="EY107" s="189"/>
      <c r="EZ107" s="189"/>
      <c r="FA107" s="189"/>
      <c r="FB107" s="189"/>
      <c r="FC107" s="189"/>
      <c r="FD107" s="189"/>
      <c r="FE107" s="189"/>
      <c r="FF107" s="189"/>
      <c r="FG107" s="189"/>
      <c r="FH107" s="189"/>
      <c r="FI107" s="189"/>
      <c r="FJ107" s="189"/>
      <c r="FK107" s="189"/>
      <c r="FL107" s="189"/>
      <c r="FM107" s="189"/>
      <c r="FN107" s="189"/>
      <c r="FO107" s="189"/>
      <c r="FP107" s="189"/>
      <c r="FQ107" s="189"/>
      <c r="FR107" s="189"/>
      <c r="FS107" s="189"/>
      <c r="FT107" s="189"/>
      <c r="FU107" s="189"/>
      <c r="FV107" s="189"/>
      <c r="FW107" s="189"/>
      <c r="FX107" s="189"/>
      <c r="FY107" s="189"/>
      <c r="FZ107" s="189"/>
      <c r="GA107" s="189"/>
      <c r="GB107" s="189"/>
      <c r="GC107" s="189"/>
      <c r="GD107" s="189"/>
      <c r="GE107" s="189"/>
      <c r="GF107" s="189"/>
      <c r="GG107" s="189"/>
      <c r="GH107" s="189"/>
      <c r="GI107" s="189"/>
      <c r="GJ107" s="189"/>
      <c r="GK107" s="189"/>
      <c r="GL107" s="189"/>
      <c r="GM107" s="189"/>
      <c r="GN107" s="189"/>
      <c r="GO107" s="189"/>
      <c r="GP107" s="189"/>
      <c r="GQ107" s="189"/>
      <c r="GR107" s="189"/>
      <c r="GS107" s="189"/>
      <c r="GT107" s="189"/>
      <c r="GU107" s="189"/>
      <c r="GV107" s="189"/>
      <c r="GW107" s="189"/>
      <c r="GX107" s="189"/>
      <c r="GY107" s="189"/>
      <c r="GZ107" s="189"/>
      <c r="HA107" s="189"/>
      <c r="HB107" s="189"/>
      <c r="HC107" s="189"/>
      <c r="HD107" s="189"/>
      <c r="HE107" s="189"/>
      <c r="HF107" s="189"/>
      <c r="HG107" s="189"/>
      <c r="HH107" s="189"/>
      <c r="HI107" s="189"/>
      <c r="HJ107" s="189"/>
      <c r="HK107" s="189"/>
      <c r="HL107" s="189"/>
      <c r="HM107" s="189"/>
      <c r="HN107" s="189"/>
      <c r="HO107" s="189"/>
      <c r="HP107" s="189"/>
      <c r="HQ107" s="189"/>
      <c r="HR107" s="189"/>
      <c r="HS107" s="189"/>
      <c r="HT107" s="189"/>
      <c r="HU107" s="189"/>
      <c r="HV107" s="189"/>
      <c r="HW107" s="189"/>
      <c r="HX107" s="189"/>
      <c r="HY107" s="189"/>
      <c r="HZ107" s="189"/>
      <c r="IA107" s="189"/>
      <c r="IB107" s="189"/>
      <c r="IC107" s="189"/>
      <c r="ID107" s="189"/>
      <c r="IE107" s="189"/>
      <c r="IF107" s="189"/>
      <c r="IG107" s="189"/>
      <c r="IH107" s="189"/>
      <c r="II107" s="189"/>
      <c r="IJ107" s="189"/>
      <c r="IK107" s="189"/>
      <c r="IL107" s="189"/>
      <c r="IM107" s="189"/>
      <c r="IN107" s="189"/>
      <c r="IO107" s="189"/>
      <c r="IP107" s="189"/>
      <c r="IQ107" s="189"/>
      <c r="IR107" s="189"/>
      <c r="IS107" s="189"/>
      <c r="IT107" s="189"/>
      <c r="IU107" s="189"/>
      <c r="IV107" s="189"/>
      <c r="IW107" s="189"/>
      <c r="IX107" s="189"/>
      <c r="IY107" s="189"/>
      <c r="IZ107" s="189"/>
      <c r="JA107" s="189"/>
      <c r="JB107" s="189"/>
      <c r="JC107" s="189"/>
      <c r="JD107" s="189"/>
      <c r="JE107" s="189"/>
      <c r="JF107" s="189"/>
      <c r="JG107" s="189"/>
      <c r="JH107" s="189"/>
      <c r="JI107" s="189"/>
      <c r="JJ107" s="189"/>
      <c r="JK107" s="189"/>
      <c r="JL107" s="189"/>
      <c r="JM107" s="189"/>
      <c r="JN107" s="189"/>
      <c r="JO107" s="189"/>
      <c r="JP107" s="189"/>
      <c r="JQ107" s="189"/>
      <c r="JR107" s="189"/>
      <c r="JS107" s="189"/>
      <c r="JT107" s="189"/>
      <c r="JU107" s="189"/>
      <c r="JV107" s="189"/>
      <c r="JW107" s="189"/>
      <c r="JX107" s="189"/>
      <c r="JY107" s="189"/>
      <c r="JZ107" s="189"/>
      <c r="KA107" s="189"/>
      <c r="KB107" s="189"/>
      <c r="KC107" s="189"/>
      <c r="KD107" s="189"/>
      <c r="KE107" s="189"/>
      <c r="KF107" s="189"/>
      <c r="KG107" s="189"/>
      <c r="KH107" s="189"/>
      <c r="KI107" s="189"/>
      <c r="KJ107" s="189"/>
      <c r="KK107" s="189"/>
      <c r="KL107" s="189"/>
      <c r="KM107" s="189"/>
      <c r="KN107" s="189"/>
      <c r="KO107" s="189"/>
      <c r="KP107" s="189"/>
      <c r="KQ107" s="189"/>
      <c r="KR107" s="189"/>
      <c r="KS107" s="189"/>
      <c r="KT107" s="189"/>
      <c r="KU107" s="189"/>
      <c r="KV107" s="189"/>
      <c r="KW107" s="189"/>
      <c r="KX107" s="189"/>
      <c r="KY107" s="189"/>
      <c r="KZ107" s="189"/>
      <c r="LA107" s="189"/>
      <c r="LB107" s="189"/>
      <c r="LC107" s="189"/>
      <c r="LD107" s="189"/>
      <c r="LE107" s="189"/>
      <c r="LF107" s="189"/>
      <c r="LG107" s="189"/>
      <c r="LH107" s="189"/>
      <c r="LI107" s="189"/>
      <c r="LJ107" s="189"/>
      <c r="LK107" s="189"/>
      <c r="LL107" s="189"/>
      <c r="LM107" s="189"/>
      <c r="LN107" s="189"/>
      <c r="LO107" s="189"/>
      <c r="LP107" s="189"/>
      <c r="LQ107" s="189"/>
      <c r="LR107" s="189"/>
      <c r="LS107" s="189"/>
      <c r="LT107" s="189"/>
      <c r="LU107" s="189"/>
      <c r="LV107" s="189"/>
      <c r="LW107" s="189"/>
      <c r="LX107" s="189"/>
      <c r="LY107" s="189"/>
      <c r="LZ107" s="189"/>
      <c r="MA107" s="189"/>
      <c r="MB107" s="189"/>
      <c r="MC107" s="189"/>
      <c r="MD107" s="189"/>
      <c r="ME107" s="189"/>
      <c r="MF107" s="189"/>
      <c r="MG107" s="189"/>
      <c r="MH107" s="189"/>
      <c r="MI107" s="189"/>
      <c r="MJ107" s="189"/>
      <c r="MK107" s="189"/>
      <c r="ML107" s="189"/>
      <c r="MM107" s="189"/>
      <c r="MN107" s="189"/>
      <c r="MO107" s="189"/>
      <c r="MP107" s="189"/>
      <c r="MQ107" s="189"/>
      <c r="MR107" s="189"/>
      <c r="MS107" s="189"/>
      <c r="MT107" s="189"/>
      <c r="MU107" s="189"/>
      <c r="MV107" s="189"/>
      <c r="MW107" s="189"/>
      <c r="MX107" s="189"/>
      <c r="MY107" s="189"/>
      <c r="MZ107" s="189"/>
      <c r="NA107" s="189"/>
      <c r="NB107" s="189"/>
      <c r="NC107" s="189"/>
      <c r="ND107" s="189"/>
      <c r="NE107" s="189"/>
      <c r="NF107" s="189"/>
      <c r="NG107" s="189"/>
      <c r="NH107" s="189"/>
      <c r="NI107" s="189"/>
      <c r="NJ107" s="189"/>
      <c r="NK107" s="189"/>
      <c r="NL107" s="189"/>
      <c r="NM107" s="189"/>
      <c r="NN107" s="189"/>
      <c r="NO107" s="189"/>
      <c r="NP107" s="189"/>
      <c r="NQ107" s="189"/>
      <c r="NR107" s="189"/>
      <c r="NS107" s="189"/>
      <c r="NT107" s="189"/>
    </row>
    <row r="108" spans="1:384" s="190" customFormat="1" ht="12" x14ac:dyDescent="0.2">
      <c r="A108" s="191" t="s">
        <v>342</v>
      </c>
      <c r="G108" s="189"/>
      <c r="H108" s="189"/>
      <c r="I108" s="189"/>
      <c r="J108" s="189"/>
      <c r="K108" s="189"/>
      <c r="L108" s="225" t="s">
        <v>312</v>
      </c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</row>
    <row r="109" spans="1:384" s="190" customFormat="1" ht="12" x14ac:dyDescent="0.2">
      <c r="A109" s="191" t="s">
        <v>248</v>
      </c>
      <c r="G109" s="189"/>
      <c r="H109" s="189"/>
      <c r="I109" s="189"/>
      <c r="J109" s="189"/>
      <c r="K109" s="189"/>
      <c r="L109" s="230" t="s">
        <v>249</v>
      </c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  <c r="CW109" s="189"/>
      <c r="CX109" s="189"/>
      <c r="CY109" s="189"/>
      <c r="CZ109" s="189"/>
      <c r="DA109" s="189"/>
      <c r="DB109" s="189"/>
      <c r="DC109" s="189"/>
      <c r="DD109" s="189"/>
      <c r="DE109" s="189"/>
      <c r="DF109" s="189"/>
      <c r="DG109" s="189"/>
      <c r="DH109" s="189"/>
      <c r="DI109" s="189"/>
      <c r="DJ109" s="189"/>
      <c r="DK109" s="189"/>
      <c r="DL109" s="189"/>
      <c r="DM109" s="189"/>
      <c r="DN109" s="189"/>
      <c r="DO109" s="189"/>
      <c r="DP109" s="189"/>
      <c r="DQ109" s="189"/>
      <c r="DR109" s="189"/>
      <c r="DS109" s="189"/>
      <c r="DT109" s="189"/>
      <c r="DU109" s="189"/>
      <c r="DV109" s="189"/>
      <c r="DW109" s="189"/>
      <c r="DX109" s="189"/>
      <c r="DY109" s="189"/>
      <c r="DZ109" s="189"/>
      <c r="EA109" s="189"/>
      <c r="EB109" s="189"/>
      <c r="EC109" s="189"/>
      <c r="ED109" s="189"/>
      <c r="EE109" s="189"/>
      <c r="EF109" s="189"/>
      <c r="EG109" s="189"/>
      <c r="EH109" s="189"/>
      <c r="EI109" s="189"/>
      <c r="EJ109" s="189"/>
      <c r="EK109" s="189"/>
      <c r="EL109" s="189"/>
      <c r="EM109" s="189"/>
      <c r="EN109" s="189"/>
      <c r="EO109" s="189"/>
      <c r="EP109" s="189"/>
      <c r="EQ109" s="189"/>
      <c r="ER109" s="189"/>
      <c r="ES109" s="189"/>
      <c r="ET109" s="189"/>
      <c r="EU109" s="189"/>
      <c r="EV109" s="189"/>
      <c r="EW109" s="189"/>
      <c r="EX109" s="189"/>
      <c r="EY109" s="189"/>
      <c r="EZ109" s="189"/>
      <c r="FA109" s="189"/>
      <c r="FB109" s="189"/>
      <c r="FC109" s="189"/>
      <c r="FD109" s="189"/>
      <c r="FE109" s="189"/>
      <c r="FF109" s="189"/>
      <c r="FG109" s="189"/>
      <c r="FH109" s="189"/>
      <c r="FI109" s="189"/>
      <c r="FJ109" s="189"/>
      <c r="FK109" s="189"/>
      <c r="FL109" s="189"/>
      <c r="FM109" s="189"/>
      <c r="FN109" s="189"/>
      <c r="FO109" s="189"/>
      <c r="FP109" s="189"/>
      <c r="FQ109" s="189"/>
      <c r="FR109" s="189"/>
      <c r="FS109" s="189"/>
      <c r="FT109" s="189"/>
      <c r="FU109" s="189"/>
      <c r="FV109" s="189"/>
      <c r="FW109" s="189"/>
      <c r="FX109" s="189"/>
      <c r="FY109" s="189"/>
      <c r="FZ109" s="189"/>
      <c r="GA109" s="189"/>
      <c r="GB109" s="189"/>
      <c r="GC109" s="189"/>
      <c r="GD109" s="189"/>
      <c r="GE109" s="189"/>
      <c r="GF109" s="189"/>
      <c r="GG109" s="189"/>
      <c r="GH109" s="189"/>
      <c r="GI109" s="189"/>
      <c r="GJ109" s="189"/>
      <c r="GK109" s="189"/>
      <c r="GL109" s="189"/>
      <c r="GM109" s="189"/>
      <c r="GN109" s="189"/>
      <c r="GO109" s="189"/>
      <c r="GP109" s="189"/>
      <c r="GQ109" s="189"/>
      <c r="GR109" s="189"/>
      <c r="GS109" s="189"/>
      <c r="GT109" s="189"/>
      <c r="GU109" s="189"/>
      <c r="GV109" s="189"/>
      <c r="GW109" s="189"/>
      <c r="GX109" s="189"/>
      <c r="GY109" s="189"/>
      <c r="GZ109" s="189"/>
      <c r="HA109" s="189"/>
      <c r="HB109" s="189"/>
      <c r="HC109" s="189"/>
      <c r="HD109" s="189"/>
      <c r="HE109" s="189"/>
      <c r="HF109" s="189"/>
      <c r="HG109" s="189"/>
      <c r="HH109" s="189"/>
      <c r="HI109" s="189"/>
      <c r="HJ109" s="189"/>
      <c r="HK109" s="189"/>
      <c r="HL109" s="189"/>
      <c r="HM109" s="189"/>
      <c r="HN109" s="189"/>
      <c r="HO109" s="189"/>
      <c r="HP109" s="189"/>
      <c r="HQ109" s="189"/>
      <c r="HR109" s="189"/>
      <c r="HS109" s="189"/>
      <c r="HT109" s="189"/>
      <c r="HU109" s="189"/>
      <c r="HV109" s="189"/>
      <c r="HW109" s="189"/>
      <c r="HX109" s="189"/>
      <c r="HY109" s="189"/>
      <c r="HZ109" s="189"/>
      <c r="IA109" s="189"/>
      <c r="IB109" s="189"/>
      <c r="IC109" s="189"/>
      <c r="ID109" s="189"/>
      <c r="IE109" s="189"/>
      <c r="IF109" s="189"/>
      <c r="IG109" s="189"/>
      <c r="IH109" s="189"/>
      <c r="II109" s="189"/>
      <c r="IJ109" s="189"/>
      <c r="IK109" s="189"/>
      <c r="IL109" s="189"/>
      <c r="IM109" s="189"/>
      <c r="IN109" s="189"/>
      <c r="IO109" s="189"/>
      <c r="IP109" s="189"/>
      <c r="IQ109" s="189"/>
      <c r="IR109" s="189"/>
      <c r="IS109" s="189"/>
      <c r="IT109" s="189"/>
      <c r="IU109" s="189"/>
      <c r="IV109" s="189"/>
      <c r="IW109" s="189"/>
      <c r="IX109" s="189"/>
      <c r="IY109" s="189"/>
      <c r="IZ109" s="189"/>
      <c r="JA109" s="189"/>
      <c r="JB109" s="189"/>
      <c r="JC109" s="189"/>
      <c r="JD109" s="189"/>
      <c r="JE109" s="189"/>
      <c r="JF109" s="189"/>
      <c r="JG109" s="189"/>
      <c r="JH109" s="189"/>
      <c r="JI109" s="189"/>
      <c r="JJ109" s="189"/>
      <c r="JK109" s="189"/>
      <c r="JL109" s="189"/>
      <c r="JM109" s="189"/>
      <c r="JN109" s="189"/>
      <c r="JO109" s="189"/>
      <c r="JP109" s="189"/>
      <c r="JQ109" s="189"/>
      <c r="JR109" s="189"/>
      <c r="JS109" s="189"/>
      <c r="JT109" s="189"/>
      <c r="JU109" s="189"/>
      <c r="JV109" s="189"/>
      <c r="JW109" s="189"/>
      <c r="JX109" s="189"/>
      <c r="JY109" s="189"/>
      <c r="JZ109" s="189"/>
      <c r="KA109" s="189"/>
      <c r="KB109" s="189"/>
      <c r="KC109" s="189"/>
      <c r="KD109" s="189"/>
      <c r="KE109" s="189"/>
      <c r="KF109" s="189"/>
      <c r="KG109" s="189"/>
      <c r="KH109" s="189"/>
      <c r="KI109" s="189"/>
      <c r="KJ109" s="189"/>
      <c r="KK109" s="189"/>
      <c r="KL109" s="189"/>
      <c r="KM109" s="189"/>
      <c r="KN109" s="189"/>
      <c r="KO109" s="189"/>
      <c r="KP109" s="189"/>
      <c r="KQ109" s="189"/>
      <c r="KR109" s="189"/>
      <c r="KS109" s="189"/>
      <c r="KT109" s="189"/>
      <c r="KU109" s="189"/>
      <c r="KV109" s="189"/>
      <c r="KW109" s="189"/>
      <c r="KX109" s="189"/>
      <c r="KY109" s="189"/>
      <c r="KZ109" s="189"/>
      <c r="LA109" s="189"/>
      <c r="LB109" s="189"/>
      <c r="LC109" s="189"/>
      <c r="LD109" s="189"/>
      <c r="LE109" s="189"/>
      <c r="LF109" s="189"/>
      <c r="LG109" s="189"/>
      <c r="LH109" s="189"/>
      <c r="LI109" s="189"/>
      <c r="LJ109" s="189"/>
      <c r="LK109" s="189"/>
      <c r="LL109" s="189"/>
      <c r="LM109" s="189"/>
      <c r="LN109" s="189"/>
      <c r="LO109" s="189"/>
      <c r="LP109" s="189"/>
      <c r="LQ109" s="189"/>
      <c r="LR109" s="189"/>
      <c r="LS109" s="189"/>
      <c r="LT109" s="189"/>
      <c r="LU109" s="189"/>
      <c r="LV109" s="189"/>
      <c r="LW109" s="189"/>
      <c r="LX109" s="189"/>
      <c r="LY109" s="189"/>
      <c r="LZ109" s="189"/>
      <c r="MA109" s="189"/>
      <c r="MB109" s="189"/>
      <c r="MC109" s="189"/>
      <c r="MD109" s="189"/>
      <c r="ME109" s="189"/>
      <c r="MF109" s="189"/>
      <c r="MG109" s="189"/>
      <c r="MH109" s="189"/>
      <c r="MI109" s="189"/>
      <c r="MJ109" s="189"/>
      <c r="MK109" s="189"/>
      <c r="ML109" s="189"/>
      <c r="MM109" s="189"/>
      <c r="MN109" s="189"/>
      <c r="MO109" s="189"/>
      <c r="MP109" s="189"/>
      <c r="MQ109" s="189"/>
      <c r="MR109" s="189"/>
      <c r="MS109" s="189"/>
      <c r="MT109" s="189"/>
      <c r="MU109" s="189"/>
      <c r="MV109" s="189"/>
      <c r="MW109" s="189"/>
      <c r="MX109" s="189"/>
      <c r="MY109" s="189"/>
      <c r="MZ109" s="189"/>
      <c r="NA109" s="189"/>
      <c r="NB109" s="189"/>
      <c r="NC109" s="189"/>
      <c r="ND109" s="189"/>
      <c r="NE109" s="189"/>
      <c r="NF109" s="189"/>
      <c r="NG109" s="189"/>
      <c r="NH109" s="189"/>
      <c r="NI109" s="189"/>
      <c r="NJ109" s="189"/>
      <c r="NK109" s="189"/>
      <c r="NL109" s="189"/>
      <c r="NM109" s="189"/>
      <c r="NN109" s="189"/>
      <c r="NO109" s="189"/>
      <c r="NP109" s="189"/>
      <c r="NQ109" s="189"/>
      <c r="NR109" s="189"/>
      <c r="NS109" s="189"/>
      <c r="NT109" s="189"/>
    </row>
    <row r="110" spans="1:384" x14ac:dyDescent="0.2"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</row>
    <row r="111" spans="1:384" x14ac:dyDescent="0.2">
      <c r="B111" s="241"/>
      <c r="C111" s="241"/>
      <c r="D111" s="241"/>
      <c r="E111" s="241"/>
      <c r="F111" s="241"/>
      <c r="G111" s="118"/>
      <c r="H111" s="118"/>
      <c r="I111" s="118"/>
      <c r="J111" s="118"/>
      <c r="K111" s="118"/>
    </row>
    <row r="112" spans="1:384" x14ac:dyDescent="0.2">
      <c r="G112" s="242"/>
      <c r="H112" s="242"/>
      <c r="I112" s="242"/>
      <c r="J112" s="242"/>
      <c r="K112" s="242"/>
    </row>
    <row r="113" spans="2:11" x14ac:dyDescent="0.2"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</row>
    <row r="114" spans="2:11" x14ac:dyDescent="0.2"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</row>
    <row r="115" spans="2:11" x14ac:dyDescent="0.2"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</row>
    <row r="116" spans="2:11" x14ac:dyDescent="0.2"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</row>
  </sheetData>
  <mergeCells count="3">
    <mergeCell ref="A3:L3"/>
    <mergeCell ref="B4:F4"/>
    <mergeCell ref="G4:K4"/>
  </mergeCells>
  <conditionalFormatting sqref="B6:K103">
    <cfRule type="cellIs" dxfId="24" priority="1" operator="lessThan">
      <formula>0.05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D142"/>
  <sheetViews>
    <sheetView topLeftCell="A58" workbookViewId="0">
      <selection activeCell="F71" sqref="F71"/>
    </sheetView>
  </sheetViews>
  <sheetFormatPr defaultColWidth="9.140625" defaultRowHeight="12.75" x14ac:dyDescent="0.2"/>
  <cols>
    <col min="1" max="1" width="32.42578125" style="104" customWidth="1"/>
    <col min="2" max="11" width="9.140625" style="5"/>
    <col min="12" max="12" width="31.42578125" style="105" customWidth="1"/>
    <col min="13" max="23" width="9.140625" style="4"/>
    <col min="24" max="16384" width="9.140625" style="5"/>
  </cols>
  <sheetData>
    <row r="1" spans="1:23" ht="15.75" x14ac:dyDescent="0.25">
      <c r="A1" s="1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23" ht="15.75" x14ac:dyDescent="0.25">
      <c r="A2" s="179" t="s">
        <v>207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23" ht="15.75" x14ac:dyDescent="0.25">
      <c r="A3" s="401" t="s">
        <v>204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.5" thickBot="1" x14ac:dyDescent="0.3">
      <c r="A4" s="8" t="s">
        <v>0</v>
      </c>
      <c r="B4" s="402" t="s">
        <v>1</v>
      </c>
      <c r="C4" s="402"/>
      <c r="D4" s="402"/>
      <c r="E4" s="402"/>
      <c r="F4" s="402"/>
      <c r="G4" s="402" t="s">
        <v>2</v>
      </c>
      <c r="H4" s="402"/>
      <c r="I4" s="402"/>
      <c r="J4" s="402"/>
      <c r="K4" s="402"/>
      <c r="L4" s="9" t="s">
        <v>3</v>
      </c>
    </row>
    <row r="5" spans="1:23" s="13" customFormat="1" ht="13.5" thickBot="1" x14ac:dyDescent="0.25">
      <c r="A5" s="10"/>
      <c r="B5" s="119">
        <v>2007</v>
      </c>
      <c r="C5" s="119">
        <v>2008</v>
      </c>
      <c r="D5" s="119">
        <v>2009</v>
      </c>
      <c r="E5" s="119">
        <v>2010</v>
      </c>
      <c r="F5" s="157">
        <v>2011</v>
      </c>
      <c r="G5" s="119">
        <v>2007</v>
      </c>
      <c r="H5" s="119">
        <v>2008</v>
      </c>
      <c r="I5" s="119">
        <v>2009</v>
      </c>
      <c r="J5" s="119">
        <v>2010</v>
      </c>
      <c r="K5" s="157">
        <v>2011</v>
      </c>
      <c r="L5" s="11" t="s">
        <v>4</v>
      </c>
      <c r="M5" s="12"/>
      <c r="N5" s="119">
        <f>B5</f>
        <v>2007</v>
      </c>
      <c r="O5" s="119">
        <f t="shared" ref="O5:W5" si="0">C5</f>
        <v>2008</v>
      </c>
      <c r="P5" s="119">
        <f t="shared" si="0"/>
        <v>2009</v>
      </c>
      <c r="Q5" s="119">
        <f t="shared" si="0"/>
        <v>2010</v>
      </c>
      <c r="R5" s="119">
        <f t="shared" si="0"/>
        <v>2011</v>
      </c>
      <c r="S5" s="119">
        <f t="shared" si="0"/>
        <v>2007</v>
      </c>
      <c r="T5" s="119">
        <f t="shared" si="0"/>
        <v>2008</v>
      </c>
      <c r="U5" s="119">
        <f t="shared" si="0"/>
        <v>2009</v>
      </c>
      <c r="V5" s="119">
        <f t="shared" si="0"/>
        <v>2010</v>
      </c>
      <c r="W5" s="119">
        <f t="shared" si="0"/>
        <v>2011</v>
      </c>
    </row>
    <row r="6" spans="1:23" s="13" customFormat="1" ht="19.5" thickBot="1" x14ac:dyDescent="0.35">
      <c r="A6" s="14" t="s">
        <v>5</v>
      </c>
      <c r="B6" s="180" t="e">
        <f>SUM(kuwait!#REF!,oman!#REF!,qatar!#REF!,'saudi arabia'!#REF!,UAE!#REF!)</f>
        <v>#REF!</v>
      </c>
      <c r="C6" s="180" t="e">
        <f>SUM(kuwait!#REF!,oman!#REF!,qatar!#REF!,'saudi arabia'!#REF!,UAE!#REF!)</f>
        <v>#REF!</v>
      </c>
      <c r="D6" s="180">
        <f>SUM(kuwait!B6,oman!B6,qatar!B6,'saudi arabia'!B6,UAE!B6)</f>
        <v>366808.59518457559</v>
      </c>
      <c r="E6" s="180">
        <f>SUM(kuwait!C6,oman!C6,qatar!C6,'saudi arabia'!C6,UAE!C6)</f>
        <v>418824.09710969927</v>
      </c>
      <c r="F6" s="130">
        <f>SUM(kuwait!D6,oman!D6,qatar!D6,'saudi arabia'!D6,UAE!D6)</f>
        <v>445707.82839366258</v>
      </c>
      <c r="G6" s="15" t="e">
        <f>SUM(kuwait!#REF!,oman!#REF!,qatar!#REF!,'saudi arabia'!#REF!,UAE!#REF!)</f>
        <v>#REF!</v>
      </c>
      <c r="H6" s="15" t="e">
        <f>SUM(kuwait!#REF!,oman!#REF!,qatar!#REF!,'saudi arabia'!#REF!,UAE!#REF!)</f>
        <v>#REF!</v>
      </c>
      <c r="I6" s="15">
        <f>SUM(kuwait!G6,oman!G6,qatar!G6,'saudi arabia'!G6,UAE!G6)</f>
        <v>823023.6794310268</v>
      </c>
      <c r="J6" s="15">
        <f>SUM(kuwait!H6,oman!H6,qatar!H6,'saudi arabia'!H6,UAE!H6)</f>
        <v>913753.93518277269</v>
      </c>
      <c r="K6" s="130">
        <f>SUM(kuwait!I6,oman!I6,qatar!I6,'saudi arabia'!I6,UAE!I6)</f>
        <v>909179.16691993095</v>
      </c>
      <c r="L6" s="16" t="s">
        <v>6</v>
      </c>
      <c r="M6" s="12"/>
      <c r="N6" s="168" t="e">
        <f>IF(B6&lt;0.05,"x",".")</f>
        <v>#REF!</v>
      </c>
      <c r="O6" s="168" t="e">
        <f t="shared" ref="O6:W21" si="1">IF(C6&lt;0.05,"x",".")</f>
        <v>#REF!</v>
      </c>
      <c r="P6" s="168" t="str">
        <f t="shared" si="1"/>
        <v>.</v>
      </c>
      <c r="Q6" s="168" t="str">
        <f t="shared" si="1"/>
        <v>.</v>
      </c>
      <c r="R6" s="168" t="str">
        <f t="shared" si="1"/>
        <v>.</v>
      </c>
      <c r="S6" s="168" t="e">
        <f t="shared" si="1"/>
        <v>#REF!</v>
      </c>
      <c r="T6" s="168" t="e">
        <f t="shared" si="1"/>
        <v>#REF!</v>
      </c>
      <c r="U6" s="168" t="str">
        <f t="shared" si="1"/>
        <v>.</v>
      </c>
      <c r="V6" s="168" t="str">
        <f t="shared" si="1"/>
        <v>.</v>
      </c>
      <c r="W6" s="168" t="str">
        <f t="shared" si="1"/>
        <v>.</v>
      </c>
    </row>
    <row r="7" spans="1:23" x14ac:dyDescent="0.2">
      <c r="A7" s="17" t="s">
        <v>7</v>
      </c>
      <c r="B7" s="18" t="e">
        <f>SUM(kuwait!#REF!,oman!#REF!,qatar!#REF!,'saudi arabia'!#REF!,UAE!#REF!)</f>
        <v>#REF!</v>
      </c>
      <c r="C7" s="18" t="e">
        <f>SUM(kuwait!#REF!,oman!#REF!,qatar!#REF!,'saudi arabia'!#REF!,UAE!#REF!)</f>
        <v>#REF!</v>
      </c>
      <c r="D7" s="18">
        <f>SUM(kuwait!B7,oman!B7,qatar!B7,'saudi arabia'!B7,UAE!B7)</f>
        <v>157775.47509137678</v>
      </c>
      <c r="E7" s="18">
        <f>SUM(kuwait!C7,oman!C7,qatar!C7,'saudi arabia'!C7,UAE!C7)</f>
        <v>183257.4309608544</v>
      </c>
      <c r="F7" s="131">
        <f>SUM(kuwait!D7,oman!D7,qatar!D7,'saudi arabia'!D7,UAE!D7)</f>
        <v>204187.95309607062</v>
      </c>
      <c r="G7" s="18" t="e">
        <f>SUM(kuwait!#REF!,oman!#REF!,qatar!#REF!,'saudi arabia'!#REF!,UAE!#REF!)</f>
        <v>#REF!</v>
      </c>
      <c r="H7" s="18" t="e">
        <f>SUM(kuwait!#REF!,oman!#REF!,qatar!#REF!,'saudi arabia'!#REF!,UAE!#REF!)</f>
        <v>#REF!</v>
      </c>
      <c r="I7" s="18">
        <f>SUM(kuwait!G7,oman!G7,qatar!G7,'saudi arabia'!G7,UAE!G7)</f>
        <v>215651.80900070112</v>
      </c>
      <c r="J7" s="18">
        <f>SUM(kuwait!H7,oman!H7,qatar!H7,'saudi arabia'!H7,UAE!H7)</f>
        <v>246536.36200673931</v>
      </c>
      <c r="K7" s="131">
        <f>SUM(kuwait!I7,oman!I7,qatar!I7,'saudi arabia'!I7,UAE!I7)</f>
        <v>230727.49532864901</v>
      </c>
      <c r="L7" s="20" t="s">
        <v>8</v>
      </c>
      <c r="N7" s="168" t="e">
        <f t="shared" ref="N7:W25" si="2">IF(B7&lt;0.05,"x",".")</f>
        <v>#REF!</v>
      </c>
      <c r="O7" s="168" t="e">
        <f t="shared" si="1"/>
        <v>#REF!</v>
      </c>
      <c r="P7" s="168" t="str">
        <f t="shared" si="1"/>
        <v>.</v>
      </c>
      <c r="Q7" s="168" t="str">
        <f t="shared" si="1"/>
        <v>.</v>
      </c>
      <c r="R7" s="168" t="str">
        <f t="shared" si="1"/>
        <v>.</v>
      </c>
      <c r="S7" s="168" t="e">
        <f t="shared" si="1"/>
        <v>#REF!</v>
      </c>
      <c r="T7" s="168" t="e">
        <f t="shared" si="1"/>
        <v>#REF!</v>
      </c>
      <c r="U7" s="168" t="str">
        <f t="shared" si="1"/>
        <v>.</v>
      </c>
      <c r="V7" s="168" t="str">
        <f t="shared" si="1"/>
        <v>.</v>
      </c>
      <c r="W7" s="168" t="str">
        <f t="shared" si="1"/>
        <v>.</v>
      </c>
    </row>
    <row r="8" spans="1:23" x14ac:dyDescent="0.2">
      <c r="A8" s="21" t="s">
        <v>9</v>
      </c>
      <c r="B8" s="22" t="e">
        <f>SUM(kuwait!#REF!,oman!#REF!,qatar!#REF!,'saudi arabia'!#REF!,UAE!#REF!)</f>
        <v>#REF!</v>
      </c>
      <c r="C8" s="22" t="e">
        <f>SUM(kuwait!#REF!,oman!#REF!,qatar!#REF!,'saudi arabia'!#REF!,UAE!#REF!)</f>
        <v>#REF!</v>
      </c>
      <c r="D8" s="22">
        <f>SUM(kuwait!B8,oman!B8,qatar!B8,'saudi arabia'!B8,UAE!B8)</f>
        <v>202015.66287644629</v>
      </c>
      <c r="E8" s="22">
        <f>SUM(kuwait!C8,oman!C8,qatar!C8,'saudi arabia'!C8,UAE!C8)</f>
        <v>226883.98448609162</v>
      </c>
      <c r="F8" s="132">
        <f>SUM(kuwait!D8,oman!D8,qatar!D8,'saudi arabia'!D8,UAE!D8)</f>
        <v>238844.61872810696</v>
      </c>
      <c r="G8" s="22" t="e">
        <f>SUM(kuwait!#REF!,oman!#REF!,qatar!#REF!,'saudi arabia'!#REF!,UAE!#REF!)</f>
        <v>#REF!</v>
      </c>
      <c r="H8" s="22" t="e">
        <f>SUM(kuwait!#REF!,oman!#REF!,qatar!#REF!,'saudi arabia'!#REF!,UAE!#REF!)</f>
        <v>#REF!</v>
      </c>
      <c r="I8" s="22">
        <f>SUM(kuwait!G8,oman!G8,qatar!G8,'saudi arabia'!G8,UAE!G8)</f>
        <v>362551.64287305041</v>
      </c>
      <c r="J8" s="22">
        <f>SUM(kuwait!H8,oman!H8,qatar!H8,'saudi arabia'!H8,UAE!H8)</f>
        <v>393815.48947537463</v>
      </c>
      <c r="K8" s="132">
        <f>SUM(kuwait!I8,oman!I8,qatar!I8,'saudi arabia'!I8,UAE!I8)</f>
        <v>409573.76974943152</v>
      </c>
      <c r="L8" s="23" t="s">
        <v>10</v>
      </c>
      <c r="N8" s="168" t="e">
        <f t="shared" si="2"/>
        <v>#REF!</v>
      </c>
      <c r="O8" s="168" t="e">
        <f t="shared" si="1"/>
        <v>#REF!</v>
      </c>
      <c r="P8" s="168" t="str">
        <f t="shared" si="1"/>
        <v>.</v>
      </c>
      <c r="Q8" s="168" t="str">
        <f t="shared" si="1"/>
        <v>.</v>
      </c>
      <c r="R8" s="168" t="str">
        <f t="shared" si="1"/>
        <v>.</v>
      </c>
      <c r="S8" s="168" t="e">
        <f t="shared" si="1"/>
        <v>#REF!</v>
      </c>
      <c r="T8" s="168" t="e">
        <f t="shared" si="1"/>
        <v>#REF!</v>
      </c>
      <c r="U8" s="168" t="str">
        <f t="shared" si="1"/>
        <v>.</v>
      </c>
      <c r="V8" s="168" t="str">
        <f t="shared" si="1"/>
        <v>.</v>
      </c>
      <c r="W8" s="168" t="str">
        <f t="shared" si="1"/>
        <v>.</v>
      </c>
    </row>
    <row r="9" spans="1:23" x14ac:dyDescent="0.2">
      <c r="A9" s="21" t="s">
        <v>172</v>
      </c>
      <c r="B9" s="22" t="e">
        <f>SUM(kuwait!#REF!,oman!#REF!,qatar!#REF!,'saudi arabia'!#REF!,UAE!#REF!)</f>
        <v>#REF!</v>
      </c>
      <c r="C9" s="22" t="e">
        <f>SUM(kuwait!#REF!,oman!#REF!,qatar!#REF!,'saudi arabia'!#REF!,UAE!#REF!)</f>
        <v>#REF!</v>
      </c>
      <c r="D9" s="22">
        <f>SUM(kuwait!B9,oman!B9,qatar!B9,'saudi arabia'!B9,UAE!B9)</f>
        <v>1.1314958896576999</v>
      </c>
      <c r="E9" s="22">
        <f>SUM(kuwait!C9,oman!C9,qatar!C9,'saudi arabia'!C9,UAE!C9)</f>
        <v>3.8311359999999999</v>
      </c>
      <c r="F9" s="132">
        <f>SUM(kuwait!D9,oman!D9,qatar!D9,'saudi arabia'!D9,UAE!D9)</f>
        <v>15.938065999999999</v>
      </c>
      <c r="G9" s="22" t="e">
        <f>SUM(kuwait!#REF!,oman!#REF!,qatar!#REF!,'saudi arabia'!#REF!,UAE!#REF!)</f>
        <v>#REF!</v>
      </c>
      <c r="H9" s="22" t="e">
        <f>SUM(kuwait!#REF!,oman!#REF!,qatar!#REF!,'saudi arabia'!#REF!,UAE!#REF!)</f>
        <v>#REF!</v>
      </c>
      <c r="I9" s="22">
        <f>SUM(kuwait!G9,oman!G9,qatar!G9,'saudi arabia'!G9,UAE!G9)</f>
        <v>525164.86401330156</v>
      </c>
      <c r="J9" s="22">
        <f>SUM(kuwait!H9,oman!H9,qatar!H9,'saudi arabia'!H9,UAE!H9)</f>
        <v>560427.40483416046</v>
      </c>
      <c r="K9" s="132">
        <f>SUM(kuwait!I9,oman!I9,qatar!I9,'saudi arabia'!I9,UAE!I9)</f>
        <v>554211.69383932289</v>
      </c>
      <c r="L9" s="23" t="s">
        <v>173</v>
      </c>
      <c r="N9" s="168" t="e">
        <f t="shared" si="2"/>
        <v>#REF!</v>
      </c>
      <c r="O9" s="168" t="e">
        <f t="shared" si="1"/>
        <v>#REF!</v>
      </c>
      <c r="P9" s="168" t="str">
        <f t="shared" si="1"/>
        <v>.</v>
      </c>
      <c r="Q9" s="168" t="str">
        <f t="shared" si="1"/>
        <v>.</v>
      </c>
      <c r="R9" s="168" t="str">
        <f t="shared" si="1"/>
        <v>.</v>
      </c>
      <c r="S9" s="168" t="e">
        <f t="shared" si="1"/>
        <v>#REF!</v>
      </c>
      <c r="T9" s="168" t="e">
        <f t="shared" si="1"/>
        <v>#REF!</v>
      </c>
      <c r="U9" s="168" t="str">
        <f t="shared" si="1"/>
        <v>.</v>
      </c>
      <c r="V9" s="168" t="str">
        <f t="shared" si="1"/>
        <v>.</v>
      </c>
      <c r="W9" s="168" t="str">
        <f t="shared" si="1"/>
        <v>.</v>
      </c>
    </row>
    <row r="10" spans="1:23" ht="13.5" thickBot="1" x14ac:dyDescent="0.25">
      <c r="A10" s="24" t="s">
        <v>179</v>
      </c>
      <c r="B10" s="18" t="e">
        <f>SUM(kuwait!#REF!,oman!#REF!,qatar!#REF!,'saudi arabia'!#REF!,UAE!#REF!)</f>
        <v>#REF!</v>
      </c>
      <c r="C10" s="18" t="e">
        <f>SUM(kuwait!#REF!,oman!#REF!,qatar!#REF!,'saudi arabia'!#REF!,UAE!#REF!)</f>
        <v>#REF!</v>
      </c>
      <c r="D10" s="18">
        <f>SUM(kuwait!B10,oman!B10,qatar!B10,'saudi arabia'!B10,UAE!B10)</f>
        <v>7016.5086110164384</v>
      </c>
      <c r="E10" s="18">
        <f>SUM(kuwait!C10,oman!C10,qatar!C10,'saudi arabia'!C10,UAE!C10)</f>
        <v>8682.6676980941265</v>
      </c>
      <c r="F10" s="131">
        <f>SUM(kuwait!D10,oman!D10,qatar!D10,'saudi arabia'!D10,UAE!D10)</f>
        <v>2675.2526684850222</v>
      </c>
      <c r="G10" s="18" t="e">
        <f>SUM(kuwait!#REF!,oman!#REF!,qatar!#REF!,'saudi arabia'!#REF!,UAE!#REF!)</f>
        <v>#REF!</v>
      </c>
      <c r="H10" s="18" t="e">
        <f>SUM(kuwait!#REF!,oman!#REF!,qatar!#REF!,'saudi arabia'!#REF!,UAE!#REF!)</f>
        <v>#REF!</v>
      </c>
      <c r="I10" s="18">
        <f>SUM(kuwait!G10,oman!G10,qatar!G10,'saudi arabia'!G10,UAE!G10)</f>
        <v>31039.440754797291</v>
      </c>
      <c r="J10" s="18">
        <f>SUM(kuwait!H10,oman!H10,qatar!H10,'saudi arabia'!H10,UAE!H10)</f>
        <v>44330.543525102083</v>
      </c>
      <c r="K10" s="131">
        <f>SUM(kuwait!I10,oman!I10,qatar!I10,'saudi arabia'!I10,UAE!I10)</f>
        <v>34776.40666741685</v>
      </c>
      <c r="L10" s="25" t="s">
        <v>190</v>
      </c>
      <c r="N10" s="168" t="e">
        <f t="shared" si="2"/>
        <v>#REF!</v>
      </c>
      <c r="O10" s="168" t="e">
        <f t="shared" si="1"/>
        <v>#REF!</v>
      </c>
      <c r="P10" s="168" t="str">
        <f t="shared" si="1"/>
        <v>.</v>
      </c>
      <c r="Q10" s="168" t="str">
        <f t="shared" si="1"/>
        <v>.</v>
      </c>
      <c r="R10" s="168" t="str">
        <f t="shared" si="1"/>
        <v>.</v>
      </c>
      <c r="S10" s="168" t="e">
        <f t="shared" si="1"/>
        <v>#REF!</v>
      </c>
      <c r="T10" s="168" t="e">
        <f t="shared" si="1"/>
        <v>#REF!</v>
      </c>
      <c r="U10" s="168" t="str">
        <f t="shared" si="1"/>
        <v>.</v>
      </c>
      <c r="V10" s="168" t="str">
        <f t="shared" si="1"/>
        <v>.</v>
      </c>
      <c r="W10" s="168" t="str">
        <f t="shared" si="1"/>
        <v>.</v>
      </c>
    </row>
    <row r="11" spans="1:23" s="13" customFormat="1" ht="19.5" thickBot="1" x14ac:dyDescent="0.35">
      <c r="A11" s="26" t="s">
        <v>11</v>
      </c>
      <c r="B11" s="27" t="e">
        <f>SUM(kuwait!#REF!,oman!#REF!,qatar!#REF!,'saudi arabia'!#REF!,UAE!#REF!)</f>
        <v>#REF!</v>
      </c>
      <c r="C11" s="27" t="e">
        <f>SUM(kuwait!#REF!,oman!#REF!,qatar!#REF!,'saudi arabia'!#REF!,UAE!#REF!)</f>
        <v>#REF!</v>
      </c>
      <c r="D11" s="27">
        <f>SUM(kuwait!B11,oman!B11,qatar!B11,'saudi arabia'!B11,UAE!B11)</f>
        <v>98562.975999624352</v>
      </c>
      <c r="E11" s="27">
        <f>SUM(kuwait!C11,oman!C11,qatar!C11,'saudi arabia'!C11,UAE!C11)</f>
        <v>110282.82192669703</v>
      </c>
      <c r="F11" s="133">
        <f>SUM(kuwait!D11,oman!D11,qatar!D11,'saudi arabia'!D11,UAE!D11)</f>
        <v>126500.62598628056</v>
      </c>
      <c r="G11" s="27" t="e">
        <f>SUM(kuwait!#REF!,oman!#REF!,qatar!#REF!,'saudi arabia'!#REF!,UAE!#REF!)</f>
        <v>#REF!</v>
      </c>
      <c r="H11" s="27" t="e">
        <f>SUM(kuwait!#REF!,oman!#REF!,qatar!#REF!,'saudi arabia'!#REF!,UAE!#REF!)</f>
        <v>#REF!</v>
      </c>
      <c r="I11" s="27">
        <f>SUM(kuwait!G11,oman!G11,qatar!G11,'saudi arabia'!G11,UAE!G11)</f>
        <v>73994.974483778016</v>
      </c>
      <c r="J11" s="27">
        <f>SUM(kuwait!H11,oman!H11,qatar!H11,'saudi arabia'!H11,UAE!H11)</f>
        <v>86377.960984395831</v>
      </c>
      <c r="K11" s="133">
        <f>SUM(kuwait!I11,oman!I11,qatar!I11,'saudi arabia'!I11,UAE!I11)</f>
        <v>71419.213926728917</v>
      </c>
      <c r="L11" s="28" t="s">
        <v>12</v>
      </c>
      <c r="M11" s="12"/>
      <c r="N11" s="168" t="e">
        <f t="shared" si="2"/>
        <v>#REF!</v>
      </c>
      <c r="O11" s="168" t="e">
        <f t="shared" si="1"/>
        <v>#REF!</v>
      </c>
      <c r="P11" s="168" t="str">
        <f t="shared" si="1"/>
        <v>.</v>
      </c>
      <c r="Q11" s="168" t="str">
        <f t="shared" si="1"/>
        <v>.</v>
      </c>
      <c r="R11" s="168" t="str">
        <f t="shared" si="1"/>
        <v>.</v>
      </c>
      <c r="S11" s="168" t="e">
        <f t="shared" si="1"/>
        <v>#REF!</v>
      </c>
      <c r="T11" s="168" t="e">
        <f t="shared" si="1"/>
        <v>#REF!</v>
      </c>
      <c r="U11" s="168" t="str">
        <f t="shared" si="1"/>
        <v>.</v>
      </c>
      <c r="V11" s="168" t="str">
        <f t="shared" si="1"/>
        <v>.</v>
      </c>
      <c r="W11" s="168" t="str">
        <f t="shared" si="1"/>
        <v>.</v>
      </c>
    </row>
    <row r="12" spans="1:23" s="13" customFormat="1" ht="15" thickBot="1" x14ac:dyDescent="0.25">
      <c r="A12" s="29" t="s">
        <v>180</v>
      </c>
      <c r="B12" s="30" t="e">
        <f>SUM(kuwait!#REF!,oman!#REF!,qatar!#REF!,'saudi arabia'!#REF!,UAE!#REF!)</f>
        <v>#REF!</v>
      </c>
      <c r="C12" s="30" t="e">
        <f>SUM(kuwait!#REF!,oman!#REF!,qatar!#REF!,'saudi arabia'!#REF!,UAE!#REF!)</f>
        <v>#REF!</v>
      </c>
      <c r="D12" s="30">
        <f>SUM(kuwait!B12,oman!B12,qatar!B12,'saudi arabia'!B12,UAE!B12)</f>
        <v>88439.447306417467</v>
      </c>
      <c r="E12" s="30">
        <f>SUM(kuwait!C12,oman!C12,qatar!C12,'saudi arabia'!C12,UAE!C12)</f>
        <v>98761.562034219372</v>
      </c>
      <c r="F12" s="64">
        <f>SUM(kuwait!D12,oman!D12,qatar!D12,'saudi arabia'!D12,UAE!D12)</f>
        <v>113719.0347152375</v>
      </c>
      <c r="G12" s="30" t="e">
        <f>SUM(kuwait!#REF!,oman!#REF!,qatar!#REF!,'saudi arabia'!#REF!,UAE!#REF!)</f>
        <v>#REF!</v>
      </c>
      <c r="H12" s="30" t="e">
        <f>SUM(kuwait!#REF!,oman!#REF!,qatar!#REF!,'saudi arabia'!#REF!,UAE!#REF!)</f>
        <v>#REF!</v>
      </c>
      <c r="I12" s="30">
        <f>SUM(kuwait!G12,oman!G12,qatar!G12,'saudi arabia'!G12,UAE!G12)</f>
        <v>72512.914816909761</v>
      </c>
      <c r="J12" s="30">
        <f>SUM(kuwait!H12,oman!H12,qatar!H12,'saudi arabia'!H12,UAE!H12)</f>
        <v>84564.587475122215</v>
      </c>
      <c r="K12" s="64">
        <f>SUM(kuwait!I12,oman!I12,qatar!I12,'saudi arabia'!I12,UAE!I12)</f>
        <v>69565.768598906521</v>
      </c>
      <c r="L12" s="32" t="s">
        <v>181</v>
      </c>
      <c r="M12" s="12"/>
      <c r="N12" s="168" t="e">
        <f t="shared" si="2"/>
        <v>#REF!</v>
      </c>
      <c r="O12" s="168" t="e">
        <f t="shared" si="1"/>
        <v>#REF!</v>
      </c>
      <c r="P12" s="168" t="str">
        <f t="shared" si="1"/>
        <v>.</v>
      </c>
      <c r="Q12" s="168" t="str">
        <f t="shared" si="1"/>
        <v>.</v>
      </c>
      <c r="R12" s="168" t="str">
        <f t="shared" si="1"/>
        <v>.</v>
      </c>
      <c r="S12" s="168" t="e">
        <f t="shared" si="1"/>
        <v>#REF!</v>
      </c>
      <c r="T12" s="168" t="e">
        <f t="shared" si="1"/>
        <v>#REF!</v>
      </c>
      <c r="U12" s="168" t="str">
        <f t="shared" si="1"/>
        <v>.</v>
      </c>
      <c r="V12" s="168" t="str">
        <f t="shared" si="1"/>
        <v>.</v>
      </c>
      <c r="W12" s="168" t="str">
        <f t="shared" si="1"/>
        <v>.</v>
      </c>
    </row>
    <row r="13" spans="1:23" x14ac:dyDescent="0.2">
      <c r="A13" s="17" t="s">
        <v>13</v>
      </c>
      <c r="B13" s="19" t="e">
        <f>SUM(kuwait!#REF!,oman!#REF!,qatar!#REF!,'saudi arabia'!#REF!,UAE!#REF!)</f>
        <v>#REF!</v>
      </c>
      <c r="C13" s="19" t="e">
        <f>SUM(kuwait!#REF!,oman!#REF!,qatar!#REF!,'saudi arabia'!#REF!,UAE!#REF!)</f>
        <v>#REF!</v>
      </c>
      <c r="D13" s="19">
        <f>SUM(kuwait!B13,oman!B13,qatar!B13,'saudi arabia'!B13,UAE!B13)</f>
        <v>84948.671541419462</v>
      </c>
      <c r="E13" s="19">
        <f>SUM(kuwait!C13,oman!C13,qatar!C13,'saudi arabia'!C13,UAE!C13)</f>
        <v>93505.936809448758</v>
      </c>
      <c r="F13" s="150">
        <f>SUM(kuwait!D13,oman!D13,qatar!D13,'saudi arabia'!D13,UAE!D13)</f>
        <v>103354.40608201848</v>
      </c>
      <c r="G13" s="19" t="e">
        <f>SUM(kuwait!#REF!,oman!#REF!,qatar!#REF!,'saudi arabia'!#REF!,UAE!#REF!)</f>
        <v>#REF!</v>
      </c>
      <c r="H13" s="19" t="e">
        <f>SUM(kuwait!#REF!,oman!#REF!,qatar!#REF!,'saudi arabia'!#REF!,UAE!#REF!)</f>
        <v>#REF!</v>
      </c>
      <c r="I13" s="19">
        <f>SUM(kuwait!G13,oman!G13,qatar!G13,'saudi arabia'!G13,UAE!G13)</f>
        <v>68094.230990567885</v>
      </c>
      <c r="J13" s="19">
        <f>SUM(kuwait!H13,oman!H13,qatar!H13,'saudi arabia'!H13,UAE!H13)</f>
        <v>67949.093877707477</v>
      </c>
      <c r="K13" s="150">
        <f>SUM(kuwait!I13,oman!I13,qatar!I13,'saudi arabia'!I13,UAE!I13)</f>
        <v>66913.038617760292</v>
      </c>
      <c r="L13" s="162" t="s">
        <v>174</v>
      </c>
      <c r="N13" s="168" t="e">
        <f t="shared" si="2"/>
        <v>#REF!</v>
      </c>
      <c r="O13" s="168" t="e">
        <f t="shared" si="1"/>
        <v>#REF!</v>
      </c>
      <c r="P13" s="168" t="str">
        <f t="shared" si="1"/>
        <v>.</v>
      </c>
      <c r="Q13" s="168" t="str">
        <f t="shared" si="1"/>
        <v>.</v>
      </c>
      <c r="R13" s="168" t="str">
        <f t="shared" si="1"/>
        <v>.</v>
      </c>
      <c r="S13" s="168" t="e">
        <f t="shared" si="1"/>
        <v>#REF!</v>
      </c>
      <c r="T13" s="168" t="e">
        <f t="shared" si="1"/>
        <v>#REF!</v>
      </c>
      <c r="U13" s="168" t="str">
        <f t="shared" si="1"/>
        <v>.</v>
      </c>
      <c r="V13" s="168" t="str">
        <f t="shared" si="1"/>
        <v>.</v>
      </c>
      <c r="W13" s="168" t="str">
        <f t="shared" si="1"/>
        <v>.</v>
      </c>
    </row>
    <row r="14" spans="1:23" x14ac:dyDescent="0.2">
      <c r="A14" s="36" t="s">
        <v>15</v>
      </c>
      <c r="B14" s="18" t="e">
        <f>SUM(kuwait!#REF!,oman!#REF!,qatar!#REF!,'saudi arabia'!#REF!,UAE!#REF!)</f>
        <v>#REF!</v>
      </c>
      <c r="C14" s="18" t="e">
        <f>SUM(kuwait!#REF!,oman!#REF!,qatar!#REF!,'saudi arabia'!#REF!,UAE!#REF!)</f>
        <v>#REF!</v>
      </c>
      <c r="D14" s="18">
        <f>SUM(kuwait!B14,oman!B14,qatar!B14,'saudi arabia'!B14,UAE!B14)</f>
        <v>79096.089488615427</v>
      </c>
      <c r="E14" s="18">
        <f>SUM(kuwait!C14,oman!C14,qatar!C14,'saudi arabia'!C14,UAE!C14)</f>
        <v>87150.435031473331</v>
      </c>
      <c r="F14" s="131">
        <f>SUM(kuwait!D14,oman!D14,qatar!D14,'saudi arabia'!D14,UAE!D14)</f>
        <v>96531.635064338043</v>
      </c>
      <c r="G14" s="18" t="e">
        <f>SUM(kuwait!#REF!,oman!#REF!,qatar!#REF!,'saudi arabia'!#REF!,UAE!#REF!)</f>
        <v>#REF!</v>
      </c>
      <c r="H14" s="18" t="e">
        <f>SUM(kuwait!#REF!,oman!#REF!,qatar!#REF!,'saudi arabia'!#REF!,UAE!#REF!)</f>
        <v>#REF!</v>
      </c>
      <c r="I14" s="18">
        <f>SUM(kuwait!G14,oman!G14,qatar!G14,'saudi arabia'!G14,UAE!G14)</f>
        <v>67177.398404672669</v>
      </c>
      <c r="J14" s="18">
        <f>SUM(kuwait!H14,oman!H14,qatar!H14,'saudi arabia'!H14,UAE!H14)</f>
        <v>66719.487815291388</v>
      </c>
      <c r="K14" s="131">
        <f>SUM(kuwait!I14,oman!I14,qatar!I14,'saudi arabia'!I14,UAE!I14)</f>
        <v>65817.05874923605</v>
      </c>
      <c r="L14" s="37" t="s">
        <v>16</v>
      </c>
      <c r="N14" s="168" t="e">
        <f t="shared" si="2"/>
        <v>#REF!</v>
      </c>
      <c r="O14" s="168" t="e">
        <f t="shared" si="1"/>
        <v>#REF!</v>
      </c>
      <c r="P14" s="168" t="str">
        <f t="shared" si="1"/>
        <v>.</v>
      </c>
      <c r="Q14" s="168" t="str">
        <f t="shared" si="1"/>
        <v>.</v>
      </c>
      <c r="R14" s="168" t="str">
        <f t="shared" si="1"/>
        <v>.</v>
      </c>
      <c r="S14" s="168" t="e">
        <f t="shared" si="1"/>
        <v>#REF!</v>
      </c>
      <c r="T14" s="168" t="e">
        <f t="shared" si="1"/>
        <v>#REF!</v>
      </c>
      <c r="U14" s="168" t="str">
        <f t="shared" si="1"/>
        <v>.</v>
      </c>
      <c r="V14" s="168" t="str">
        <f t="shared" si="1"/>
        <v>.</v>
      </c>
      <c r="W14" s="168" t="str">
        <f t="shared" si="1"/>
        <v>.</v>
      </c>
    </row>
    <row r="15" spans="1:23" x14ac:dyDescent="0.2">
      <c r="A15" s="38" t="s">
        <v>17</v>
      </c>
      <c r="B15" s="39" t="e">
        <f>SUM(kuwait!#REF!,oman!#REF!,qatar!#REF!,'saudi arabia'!#REF!,UAE!#REF!)</f>
        <v>#REF!</v>
      </c>
      <c r="C15" s="39" t="e">
        <f>SUM(kuwait!#REF!,oman!#REF!,qatar!#REF!,'saudi arabia'!#REF!,UAE!#REF!)</f>
        <v>#REF!</v>
      </c>
      <c r="D15" s="39">
        <f>SUM(kuwait!B15,oman!B15,qatar!B15,'saudi arabia'!B15,UAE!B15)</f>
        <v>2226.2563578415875</v>
      </c>
      <c r="E15" s="39">
        <f>SUM(kuwait!C15,oman!C15,qatar!C15,'saudi arabia'!C15,UAE!C15)</f>
        <v>2459.3036924897492</v>
      </c>
      <c r="F15" s="136">
        <f>SUM(kuwait!D15,oman!D15,qatar!D15,'saudi arabia'!D15,UAE!D15)</f>
        <v>2535.9055418813969</v>
      </c>
      <c r="G15" s="39" t="e">
        <f>SUM(kuwait!#REF!,oman!#REF!,qatar!#REF!,'saudi arabia'!#REF!,UAE!#REF!)</f>
        <v>#REF!</v>
      </c>
      <c r="H15" s="39" t="e">
        <f>SUM(kuwait!#REF!,oman!#REF!,qatar!#REF!,'saudi arabia'!#REF!,UAE!#REF!)</f>
        <v>#REF!</v>
      </c>
      <c r="I15" s="39">
        <f>SUM(kuwait!G15,oman!G15,qatar!G15,'saudi arabia'!G15,UAE!G15)</f>
        <v>42.184465266213934</v>
      </c>
      <c r="J15" s="39">
        <f>SUM(kuwait!H15,oman!H15,qatar!H15,'saudi arabia'!H15,UAE!H15)</f>
        <v>50.401229292578776</v>
      </c>
      <c r="K15" s="136">
        <f>SUM(kuwait!I15,oman!I15,qatar!I15,'saudi arabia'!I15,UAE!I15)</f>
        <v>83.593843205737898</v>
      </c>
      <c r="L15" s="40" t="s">
        <v>18</v>
      </c>
      <c r="N15" s="168" t="e">
        <f t="shared" si="2"/>
        <v>#REF!</v>
      </c>
      <c r="O15" s="168" t="e">
        <f t="shared" si="1"/>
        <v>#REF!</v>
      </c>
      <c r="P15" s="168" t="str">
        <f t="shared" si="1"/>
        <v>.</v>
      </c>
      <c r="Q15" s="168" t="str">
        <f t="shared" si="1"/>
        <v>.</v>
      </c>
      <c r="R15" s="168" t="str">
        <f t="shared" si="1"/>
        <v>.</v>
      </c>
      <c r="S15" s="168" t="e">
        <f t="shared" si="1"/>
        <v>#REF!</v>
      </c>
      <c r="T15" s="168" t="e">
        <f t="shared" si="1"/>
        <v>#REF!</v>
      </c>
      <c r="U15" s="168" t="str">
        <f t="shared" si="1"/>
        <v>.</v>
      </c>
      <c r="V15" s="168" t="str">
        <f t="shared" si="1"/>
        <v>.</v>
      </c>
      <c r="W15" s="168" t="str">
        <f t="shared" si="1"/>
        <v>.</v>
      </c>
    </row>
    <row r="16" spans="1:23" x14ac:dyDescent="0.2">
      <c r="A16" s="38" t="s">
        <v>19</v>
      </c>
      <c r="B16" s="39" t="e">
        <f>SUM(kuwait!#REF!,oman!#REF!,qatar!#REF!,'saudi arabia'!#REF!,UAE!#REF!)</f>
        <v>#REF!</v>
      </c>
      <c r="C16" s="39" t="e">
        <f>SUM(kuwait!#REF!,oman!#REF!,qatar!#REF!,'saudi arabia'!#REF!,UAE!#REF!)</f>
        <v>#REF!</v>
      </c>
      <c r="D16" s="39">
        <f>SUM(kuwait!B16,oman!B16,qatar!B16,'saudi arabia'!B16,UAE!B16)</f>
        <v>4791.1859484227307</v>
      </c>
      <c r="E16" s="39">
        <f>SUM(kuwait!C16,oman!C16,qatar!C16,'saudi arabia'!C16,UAE!C16)</f>
        <v>5231.3172644740671</v>
      </c>
      <c r="F16" s="136">
        <f>SUM(kuwait!D16,oman!D16,qatar!D16,'saudi arabia'!D16,UAE!D16)</f>
        <v>6100.5067075140423</v>
      </c>
      <c r="G16" s="39" t="e">
        <f>SUM(kuwait!#REF!,oman!#REF!,qatar!#REF!,'saudi arabia'!#REF!,UAE!#REF!)</f>
        <v>#REF!</v>
      </c>
      <c r="H16" s="39" t="e">
        <f>SUM(kuwait!#REF!,oman!#REF!,qatar!#REF!,'saudi arabia'!#REF!,UAE!#REF!)</f>
        <v>#REF!</v>
      </c>
      <c r="I16" s="39">
        <f>SUM(kuwait!G16,oman!G16,qatar!G16,'saudi arabia'!G16,UAE!G16)</f>
        <v>9502.0953719370482</v>
      </c>
      <c r="J16" s="39">
        <f>SUM(kuwait!H16,oman!H16,qatar!H16,'saudi arabia'!H16,UAE!H16)</f>
        <v>10542.222490989981</v>
      </c>
      <c r="K16" s="136">
        <f>SUM(kuwait!I16,oman!I16,qatar!I16,'saudi arabia'!I16,UAE!I16)</f>
        <v>11215.994131757641</v>
      </c>
      <c r="L16" s="40" t="s">
        <v>20</v>
      </c>
      <c r="N16" s="168" t="e">
        <f t="shared" si="2"/>
        <v>#REF!</v>
      </c>
      <c r="O16" s="168" t="e">
        <f t="shared" si="1"/>
        <v>#REF!</v>
      </c>
      <c r="P16" s="168" t="str">
        <f t="shared" si="1"/>
        <v>.</v>
      </c>
      <c r="Q16" s="168" t="str">
        <f t="shared" si="1"/>
        <v>.</v>
      </c>
      <c r="R16" s="168" t="str">
        <f t="shared" si="1"/>
        <v>.</v>
      </c>
      <c r="S16" s="168" t="e">
        <f t="shared" si="1"/>
        <v>#REF!</v>
      </c>
      <c r="T16" s="168" t="e">
        <f t="shared" si="1"/>
        <v>#REF!</v>
      </c>
      <c r="U16" s="168" t="str">
        <f t="shared" si="1"/>
        <v>.</v>
      </c>
      <c r="V16" s="168" t="str">
        <f t="shared" si="1"/>
        <v>.</v>
      </c>
      <c r="W16" s="168" t="str">
        <f t="shared" si="1"/>
        <v>.</v>
      </c>
    </row>
    <row r="17" spans="1:23" x14ac:dyDescent="0.2">
      <c r="A17" s="38" t="s">
        <v>21</v>
      </c>
      <c r="B17" s="39" t="e">
        <f>SUM(kuwait!#REF!,oman!#REF!,qatar!#REF!,'saudi arabia'!#REF!,UAE!#REF!)</f>
        <v>#REF!</v>
      </c>
      <c r="C17" s="39" t="e">
        <f>SUM(kuwait!#REF!,oman!#REF!,qatar!#REF!,'saudi arabia'!#REF!,UAE!#REF!)</f>
        <v>#REF!</v>
      </c>
      <c r="D17" s="39">
        <f>SUM(kuwait!B17,oman!B17,qatar!B17,'saudi arabia'!B17,UAE!B17)</f>
        <v>1254.0221637867364</v>
      </c>
      <c r="E17" s="39">
        <f>SUM(kuwait!C17,oman!C17,qatar!C17,'saudi arabia'!C17,UAE!C17)</f>
        <v>1260.1114423301924</v>
      </c>
      <c r="F17" s="136">
        <f>SUM(kuwait!D17,oman!D17,qatar!D17,'saudi arabia'!D17,UAE!D17)</f>
        <v>1263.7622993376319</v>
      </c>
      <c r="G17" s="18" t="e">
        <f>SUM(kuwait!#REF!,oman!#REF!,qatar!#REF!,'saudi arabia'!#REF!,UAE!#REF!)</f>
        <v>#REF!</v>
      </c>
      <c r="H17" s="18" t="e">
        <f>SUM(kuwait!#REF!,oman!#REF!,qatar!#REF!,'saudi arabia'!#REF!,UAE!#REF!)</f>
        <v>#REF!</v>
      </c>
      <c r="I17" s="18">
        <f>SUM(kuwait!G17,oman!G17,qatar!G17,'saudi arabia'!G17,UAE!G17)</f>
        <v>106.23843702575023</v>
      </c>
      <c r="J17" s="18">
        <f>SUM(kuwait!H17,oman!H17,qatar!H17,'saudi arabia'!H17,UAE!H17)</f>
        <v>28.282098149055535</v>
      </c>
      <c r="K17" s="131">
        <f>SUM(kuwait!I17,oman!I17,qatar!I17,'saudi arabia'!I17,UAE!I17)</f>
        <v>82.250675406964163</v>
      </c>
      <c r="L17" s="40" t="s">
        <v>191</v>
      </c>
      <c r="N17" s="168" t="e">
        <f t="shared" si="2"/>
        <v>#REF!</v>
      </c>
      <c r="O17" s="168" t="e">
        <f t="shared" si="1"/>
        <v>#REF!</v>
      </c>
      <c r="P17" s="168" t="str">
        <f t="shared" si="1"/>
        <v>.</v>
      </c>
      <c r="Q17" s="168" t="str">
        <f t="shared" si="1"/>
        <v>.</v>
      </c>
      <c r="R17" s="168" t="str">
        <f t="shared" si="1"/>
        <v>.</v>
      </c>
      <c r="S17" s="168" t="e">
        <f t="shared" si="1"/>
        <v>#REF!</v>
      </c>
      <c r="T17" s="168" t="e">
        <f t="shared" si="1"/>
        <v>#REF!</v>
      </c>
      <c r="U17" s="168" t="str">
        <f t="shared" si="1"/>
        <v>.</v>
      </c>
      <c r="V17" s="168" t="str">
        <f t="shared" si="1"/>
        <v>.</v>
      </c>
      <c r="W17" s="168" t="str">
        <f t="shared" si="1"/>
        <v>.</v>
      </c>
    </row>
    <row r="18" spans="1:23" x14ac:dyDescent="0.2">
      <c r="A18" s="38" t="s">
        <v>23</v>
      </c>
      <c r="B18" s="39" t="e">
        <f>SUM(kuwait!#REF!,oman!#REF!,qatar!#REF!,'saudi arabia'!#REF!,UAE!#REF!)</f>
        <v>#REF!</v>
      </c>
      <c r="C18" s="39" t="e">
        <f>SUM(kuwait!#REF!,oman!#REF!,qatar!#REF!,'saudi arabia'!#REF!,UAE!#REF!)</f>
        <v>#REF!</v>
      </c>
      <c r="D18" s="39">
        <f>SUM(kuwait!B18,oman!B18,qatar!B18,'saudi arabia'!B18,UAE!B18)</f>
        <v>1102.0350593040496</v>
      </c>
      <c r="E18" s="39">
        <f>SUM(kuwait!C18,oman!C18,qatar!C18,'saudi arabia'!C18,UAE!C18)</f>
        <v>1146.4182206867567</v>
      </c>
      <c r="F18" s="136">
        <f>SUM(kuwait!D18,oman!D18,qatar!D18,'saudi arabia'!D18,UAE!D18)</f>
        <v>1248.6602492460318</v>
      </c>
      <c r="G18" s="39" t="e">
        <f>SUM(kuwait!#REF!,oman!#REF!,qatar!#REF!,'saudi arabia'!#REF!,UAE!#REF!)</f>
        <v>#REF!</v>
      </c>
      <c r="H18" s="39" t="e">
        <f>SUM(kuwait!#REF!,oman!#REF!,qatar!#REF!,'saudi arabia'!#REF!,UAE!#REF!)</f>
        <v>#REF!</v>
      </c>
      <c r="I18" s="39">
        <f>SUM(kuwait!G18,oman!G18,qatar!G18,'saudi arabia'!G18,UAE!G18)</f>
        <v>114.74723215831204</v>
      </c>
      <c r="J18" s="39">
        <f>SUM(kuwait!H18,oman!H18,qatar!H18,'saudi arabia'!H18,UAE!H18)</f>
        <v>123.23230560548598</v>
      </c>
      <c r="K18" s="136">
        <f>SUM(kuwait!I18,oman!I18,qatar!I18,'saudi arabia'!I18,UAE!I18)</f>
        <v>194.10943116450545</v>
      </c>
      <c r="L18" s="40" t="s">
        <v>24</v>
      </c>
      <c r="N18" s="168" t="e">
        <f t="shared" si="2"/>
        <v>#REF!</v>
      </c>
      <c r="O18" s="168" t="e">
        <f t="shared" si="1"/>
        <v>#REF!</v>
      </c>
      <c r="P18" s="168" t="str">
        <f t="shared" si="1"/>
        <v>.</v>
      </c>
      <c r="Q18" s="168" t="str">
        <f t="shared" si="1"/>
        <v>.</v>
      </c>
      <c r="R18" s="168" t="str">
        <f t="shared" si="1"/>
        <v>.</v>
      </c>
      <c r="S18" s="168" t="e">
        <f t="shared" si="1"/>
        <v>#REF!</v>
      </c>
      <c r="T18" s="168" t="e">
        <f t="shared" si="1"/>
        <v>#REF!</v>
      </c>
      <c r="U18" s="168" t="str">
        <f t="shared" si="1"/>
        <v>.</v>
      </c>
      <c r="V18" s="168" t="str">
        <f t="shared" si="1"/>
        <v>.</v>
      </c>
      <c r="W18" s="168" t="str">
        <f t="shared" si="1"/>
        <v>.</v>
      </c>
    </row>
    <row r="19" spans="1:23" x14ac:dyDescent="0.2">
      <c r="A19" s="38" t="s">
        <v>25</v>
      </c>
      <c r="B19" s="39" t="e">
        <f>SUM(kuwait!#REF!,oman!#REF!,qatar!#REF!,'saudi arabia'!#REF!,UAE!#REF!)</f>
        <v>#REF!</v>
      </c>
      <c r="C19" s="39" t="e">
        <f>SUM(kuwait!#REF!,oman!#REF!,qatar!#REF!,'saudi arabia'!#REF!,UAE!#REF!)</f>
        <v>#REF!</v>
      </c>
      <c r="D19" s="39">
        <f>SUM(kuwait!B19,oman!B19,qatar!B19,'saudi arabia'!B19,UAE!B19)</f>
        <v>10871.057323351295</v>
      </c>
      <c r="E19" s="39">
        <f>SUM(kuwait!C19,oman!C19,qatar!C19,'saudi arabia'!C19,UAE!C19)</f>
        <v>10755.186222452443</v>
      </c>
      <c r="F19" s="136">
        <f>SUM(kuwait!D19,oman!D19,qatar!D19,'saudi arabia'!D19,UAE!D19)</f>
        <v>11359.370075260147</v>
      </c>
      <c r="G19" s="39" t="e">
        <f>SUM(kuwait!#REF!,oman!#REF!,qatar!#REF!,'saudi arabia'!#REF!,UAE!#REF!)</f>
        <v>#REF!</v>
      </c>
      <c r="H19" s="39" t="e">
        <f>SUM(kuwait!#REF!,oman!#REF!,qatar!#REF!,'saudi arabia'!#REF!,UAE!#REF!)</f>
        <v>#REF!</v>
      </c>
      <c r="I19" s="39">
        <f>SUM(kuwait!G19,oman!G19,qatar!G19,'saudi arabia'!G19,UAE!G19)</f>
        <v>8818.846234161856</v>
      </c>
      <c r="J19" s="39">
        <f>SUM(kuwait!H19,oman!H19,qatar!H19,'saudi arabia'!H19,UAE!H19)</f>
        <v>8873.7692365223156</v>
      </c>
      <c r="K19" s="136">
        <f>SUM(kuwait!I19,oman!I19,qatar!I19,'saudi arabia'!I19,UAE!I19)</f>
        <v>10862.30975130353</v>
      </c>
      <c r="L19" s="40" t="s">
        <v>26</v>
      </c>
      <c r="N19" s="168" t="e">
        <f t="shared" si="2"/>
        <v>#REF!</v>
      </c>
      <c r="O19" s="168" t="e">
        <f t="shared" si="1"/>
        <v>#REF!</v>
      </c>
      <c r="P19" s="168" t="str">
        <f t="shared" si="1"/>
        <v>.</v>
      </c>
      <c r="Q19" s="168" t="str">
        <f t="shared" si="1"/>
        <v>.</v>
      </c>
      <c r="R19" s="168" t="str">
        <f t="shared" si="1"/>
        <v>.</v>
      </c>
      <c r="S19" s="168" t="e">
        <f t="shared" si="1"/>
        <v>#REF!</v>
      </c>
      <c r="T19" s="168" t="e">
        <f t="shared" si="1"/>
        <v>#REF!</v>
      </c>
      <c r="U19" s="168" t="str">
        <f t="shared" si="1"/>
        <v>.</v>
      </c>
      <c r="V19" s="168" t="str">
        <f t="shared" si="1"/>
        <v>.</v>
      </c>
      <c r="W19" s="168" t="str">
        <f t="shared" si="1"/>
        <v>.</v>
      </c>
    </row>
    <row r="20" spans="1:23" x14ac:dyDescent="0.2">
      <c r="A20" s="38" t="s">
        <v>27</v>
      </c>
      <c r="B20" s="39" t="e">
        <f>SUM(kuwait!#REF!,oman!#REF!,qatar!#REF!,'saudi arabia'!#REF!,UAE!#REF!)</f>
        <v>#REF!</v>
      </c>
      <c r="C20" s="39" t="e">
        <f>SUM(kuwait!#REF!,oman!#REF!,qatar!#REF!,'saudi arabia'!#REF!,UAE!#REF!)</f>
        <v>#REF!</v>
      </c>
      <c r="D20" s="39">
        <f>SUM(kuwait!B20,oman!B20,qatar!B20,'saudi arabia'!B20,UAE!B20)</f>
        <v>21247.691999333067</v>
      </c>
      <c r="E20" s="39">
        <f>SUM(kuwait!C20,oman!C20,qatar!C20,'saudi arabia'!C20,UAE!C20)</f>
        <v>25157.388048878231</v>
      </c>
      <c r="F20" s="136">
        <f>SUM(kuwait!D20,oman!D20,qatar!D20,'saudi arabia'!D20,UAE!D20)</f>
        <v>26975.756299860732</v>
      </c>
      <c r="G20" s="39" t="e">
        <f>SUM(kuwait!#REF!,oman!#REF!,qatar!#REF!,'saudi arabia'!#REF!,UAE!#REF!)</f>
        <v>#REF!</v>
      </c>
      <c r="H20" s="39" t="e">
        <f>SUM(kuwait!#REF!,oman!#REF!,qatar!#REF!,'saudi arabia'!#REF!,UAE!#REF!)</f>
        <v>#REF!</v>
      </c>
      <c r="I20" s="39">
        <f>SUM(kuwait!G20,oman!G20,qatar!G20,'saudi arabia'!G20,UAE!G20)</f>
        <v>951.88317676161421</v>
      </c>
      <c r="J20" s="39">
        <f>SUM(kuwait!H20,oman!H20,qatar!H20,'saudi arabia'!H20,UAE!H20)</f>
        <v>985.12847409704773</v>
      </c>
      <c r="K20" s="136">
        <f>SUM(kuwait!I20,oman!I20,qatar!I20,'saudi arabia'!I20,UAE!I20)</f>
        <v>1422.4533386021949</v>
      </c>
      <c r="L20" s="40" t="s">
        <v>192</v>
      </c>
      <c r="N20" s="168" t="e">
        <f t="shared" si="2"/>
        <v>#REF!</v>
      </c>
      <c r="O20" s="168" t="e">
        <f t="shared" si="1"/>
        <v>#REF!</v>
      </c>
      <c r="P20" s="168" t="str">
        <f t="shared" si="1"/>
        <v>.</v>
      </c>
      <c r="Q20" s="168" t="str">
        <f t="shared" si="1"/>
        <v>.</v>
      </c>
      <c r="R20" s="168" t="str">
        <f t="shared" si="1"/>
        <v>.</v>
      </c>
      <c r="S20" s="168" t="e">
        <f t="shared" si="1"/>
        <v>#REF!</v>
      </c>
      <c r="T20" s="168" t="e">
        <f t="shared" si="1"/>
        <v>#REF!</v>
      </c>
      <c r="U20" s="168" t="str">
        <f t="shared" si="1"/>
        <v>.</v>
      </c>
      <c r="V20" s="168" t="str">
        <f t="shared" si="1"/>
        <v>.</v>
      </c>
      <c r="W20" s="168" t="str">
        <f t="shared" si="1"/>
        <v>.</v>
      </c>
    </row>
    <row r="21" spans="1:23" x14ac:dyDescent="0.2">
      <c r="A21" s="38" t="s">
        <v>28</v>
      </c>
      <c r="B21" s="39" t="e">
        <f>SUM(kuwait!#REF!,oman!#REF!,qatar!#REF!,'saudi arabia'!#REF!,UAE!#REF!)</f>
        <v>#REF!</v>
      </c>
      <c r="C21" s="39" t="e">
        <f>SUM(kuwait!#REF!,oman!#REF!,qatar!#REF!,'saudi arabia'!#REF!,UAE!#REF!)</f>
        <v>#REF!</v>
      </c>
      <c r="D21" s="39">
        <f>SUM(kuwait!B21,oman!B21,qatar!B21,'saudi arabia'!B21,UAE!B21)</f>
        <v>303.97205349058385</v>
      </c>
      <c r="E21" s="39">
        <f>SUM(kuwait!C21,oman!C21,qatar!C21,'saudi arabia'!C21,UAE!C21)</f>
        <v>518.0768596778571</v>
      </c>
      <c r="F21" s="136">
        <f>SUM(kuwait!D21,oman!D21,qatar!D21,'saudi arabia'!D21,UAE!D21)</f>
        <v>970.28870346165991</v>
      </c>
      <c r="G21" s="39" t="e">
        <f>SUM(kuwait!#REF!,oman!#REF!,qatar!#REF!,'saudi arabia'!#REF!,UAE!#REF!)</f>
        <v>#REF!</v>
      </c>
      <c r="H21" s="39" t="e">
        <f>SUM(kuwait!#REF!,oman!#REF!,qatar!#REF!,'saudi arabia'!#REF!,UAE!#REF!)</f>
        <v>#REF!</v>
      </c>
      <c r="I21" s="39">
        <f>SUM(kuwait!G21,oman!G21,qatar!G21,'saudi arabia'!G21,UAE!G21)</f>
        <v>2457.3041514283518</v>
      </c>
      <c r="J21" s="39">
        <f>SUM(kuwait!H21,oman!H21,qatar!H21,'saudi arabia'!H21,UAE!H21)</f>
        <v>3385.5672014951965</v>
      </c>
      <c r="K21" s="136">
        <f>SUM(kuwait!I21,oman!I21,qatar!I21,'saudi arabia'!I21,UAE!I21)</f>
        <v>1592.6945694269125</v>
      </c>
      <c r="L21" s="40" t="s">
        <v>29</v>
      </c>
      <c r="N21" s="168" t="e">
        <f t="shared" si="2"/>
        <v>#REF!</v>
      </c>
      <c r="O21" s="168" t="e">
        <f t="shared" si="1"/>
        <v>#REF!</v>
      </c>
      <c r="P21" s="168" t="str">
        <f t="shared" si="1"/>
        <v>.</v>
      </c>
      <c r="Q21" s="168" t="str">
        <f t="shared" si="1"/>
        <v>.</v>
      </c>
      <c r="R21" s="168" t="str">
        <f t="shared" si="1"/>
        <v>.</v>
      </c>
      <c r="S21" s="168" t="e">
        <f t="shared" si="1"/>
        <v>#REF!</v>
      </c>
      <c r="T21" s="168" t="e">
        <f t="shared" si="1"/>
        <v>#REF!</v>
      </c>
      <c r="U21" s="168" t="str">
        <f t="shared" si="1"/>
        <v>.</v>
      </c>
      <c r="V21" s="168" t="str">
        <f t="shared" si="1"/>
        <v>.</v>
      </c>
      <c r="W21" s="168" t="str">
        <f t="shared" si="1"/>
        <v>.</v>
      </c>
    </row>
    <row r="22" spans="1:23" x14ac:dyDescent="0.2">
      <c r="A22" s="38" t="s">
        <v>30</v>
      </c>
      <c r="B22" s="39" t="e">
        <f>SUM(kuwait!#REF!,oman!#REF!,qatar!#REF!,'saudi arabia'!#REF!,UAE!#REF!)</f>
        <v>#REF!</v>
      </c>
      <c r="C22" s="39" t="e">
        <f>SUM(kuwait!#REF!,oman!#REF!,qatar!#REF!,'saudi arabia'!#REF!,UAE!#REF!)</f>
        <v>#REF!</v>
      </c>
      <c r="D22" s="39">
        <f>SUM(kuwait!B22,oman!B22,qatar!B22,'saudi arabia'!B22,UAE!B22)</f>
        <v>1664.9563181175288</v>
      </c>
      <c r="E22" s="39">
        <f>SUM(kuwait!C22,oman!C22,qatar!C22,'saudi arabia'!C22,UAE!C22)</f>
        <v>2029.2970395496836</v>
      </c>
      <c r="F22" s="136">
        <f>SUM(kuwait!D22,oman!D22,qatar!D22,'saudi arabia'!D22,UAE!D22)</f>
        <v>2032.5362597339069</v>
      </c>
      <c r="G22" s="39" t="e">
        <f>SUM(kuwait!#REF!,oman!#REF!,qatar!#REF!,'saudi arabia'!#REF!,UAE!#REF!)</f>
        <v>#REF!</v>
      </c>
      <c r="H22" s="39" t="e">
        <f>SUM(kuwait!#REF!,oman!#REF!,qatar!#REF!,'saudi arabia'!#REF!,UAE!#REF!)</f>
        <v>#REF!</v>
      </c>
      <c r="I22" s="39">
        <f>SUM(kuwait!G22,oman!G22,qatar!G22,'saudi arabia'!G22,UAE!G22)</f>
        <v>19.665113386489629</v>
      </c>
      <c r="J22" s="39">
        <f>SUM(kuwait!H22,oman!H22,qatar!H22,'saudi arabia'!H22,UAE!H22)</f>
        <v>34.681634476678404</v>
      </c>
      <c r="K22" s="136">
        <f>SUM(kuwait!I22,oman!I22,qatar!I22,'saudi arabia'!I22,UAE!I22)</f>
        <v>33.195947821155087</v>
      </c>
      <c r="L22" s="40" t="s">
        <v>193</v>
      </c>
      <c r="N22" s="168" t="e">
        <f t="shared" si="2"/>
        <v>#REF!</v>
      </c>
      <c r="O22" s="168" t="e">
        <f t="shared" si="2"/>
        <v>#REF!</v>
      </c>
      <c r="P22" s="168" t="str">
        <f t="shared" si="2"/>
        <v>.</v>
      </c>
      <c r="Q22" s="168" t="str">
        <f t="shared" si="2"/>
        <v>.</v>
      </c>
      <c r="R22" s="168" t="str">
        <f t="shared" si="2"/>
        <v>.</v>
      </c>
      <c r="S22" s="168" t="e">
        <f t="shared" si="2"/>
        <v>#REF!</v>
      </c>
      <c r="T22" s="168" t="e">
        <f t="shared" si="2"/>
        <v>#REF!</v>
      </c>
      <c r="U22" s="168" t="str">
        <f t="shared" si="2"/>
        <v>.</v>
      </c>
      <c r="V22" s="168" t="str">
        <f t="shared" si="2"/>
        <v>.</v>
      </c>
      <c r="W22" s="168" t="str">
        <f t="shared" si="2"/>
        <v>.</v>
      </c>
    </row>
    <row r="23" spans="1:23" x14ac:dyDescent="0.2">
      <c r="A23" s="38" t="s">
        <v>32</v>
      </c>
      <c r="B23" s="39" t="e">
        <f>SUM(kuwait!#REF!,oman!#REF!,qatar!#REF!,'saudi arabia'!#REF!,UAE!#REF!)</f>
        <v>#REF!</v>
      </c>
      <c r="C23" s="39" t="e">
        <f>SUM(kuwait!#REF!,oman!#REF!,qatar!#REF!,'saudi arabia'!#REF!,UAE!#REF!)</f>
        <v>#REF!</v>
      </c>
      <c r="D23" s="39">
        <f>SUM(kuwait!B23,oman!B23,qatar!B23,'saudi arabia'!B23,UAE!B23)</f>
        <v>12705.271049677976</v>
      </c>
      <c r="E23" s="39">
        <f>SUM(kuwait!C23,oman!C23,qatar!C23,'saudi arabia'!C23,UAE!C23)</f>
        <v>14162.27407413425</v>
      </c>
      <c r="F23" s="136">
        <f>SUM(kuwait!D23,oman!D23,qatar!D23,'saudi arabia'!D23,UAE!D23)</f>
        <v>14311.737781571006</v>
      </c>
      <c r="G23" s="39" t="e">
        <f>SUM(kuwait!#REF!,oman!#REF!,qatar!#REF!,'saudi arabia'!#REF!,UAE!#REF!)</f>
        <v>#REF!</v>
      </c>
      <c r="H23" s="39" t="e">
        <f>SUM(kuwait!#REF!,oman!#REF!,qatar!#REF!,'saudi arabia'!#REF!,UAE!#REF!)</f>
        <v>#REF!</v>
      </c>
      <c r="I23" s="39">
        <f>SUM(kuwait!G23,oman!G23,qatar!G23,'saudi arabia'!G23,UAE!G23)</f>
        <v>11033.155437474679</v>
      </c>
      <c r="J23" s="39">
        <f>SUM(kuwait!H23,oman!H23,qatar!H23,'saudi arabia'!H23,UAE!H23)</f>
        <v>11263.183847883134</v>
      </c>
      <c r="K23" s="136">
        <f>SUM(kuwait!I23,oman!I23,qatar!I23,'saudi arabia'!I23,UAE!I23)</f>
        <v>12215.445039880658</v>
      </c>
      <c r="L23" s="40" t="s">
        <v>194</v>
      </c>
      <c r="N23" s="168" t="e">
        <f t="shared" si="2"/>
        <v>#REF!</v>
      </c>
      <c r="O23" s="168" t="e">
        <f t="shared" si="2"/>
        <v>#REF!</v>
      </c>
      <c r="P23" s="168" t="str">
        <f t="shared" si="2"/>
        <v>.</v>
      </c>
      <c r="Q23" s="168" t="str">
        <f t="shared" si="2"/>
        <v>.</v>
      </c>
      <c r="R23" s="168" t="str">
        <f t="shared" si="2"/>
        <v>.</v>
      </c>
      <c r="S23" s="168" t="e">
        <f t="shared" si="2"/>
        <v>#REF!</v>
      </c>
      <c r="T23" s="168" t="e">
        <f t="shared" si="2"/>
        <v>#REF!</v>
      </c>
      <c r="U23" s="168" t="str">
        <f t="shared" si="2"/>
        <v>.</v>
      </c>
      <c r="V23" s="168" t="str">
        <f t="shared" si="2"/>
        <v>.</v>
      </c>
      <c r="W23" s="168" t="str">
        <f t="shared" si="2"/>
        <v>.</v>
      </c>
    </row>
    <row r="24" spans="1:23" x14ac:dyDescent="0.2">
      <c r="A24" s="41" t="s">
        <v>33</v>
      </c>
      <c r="B24" s="39" t="e">
        <f>SUM(kuwait!#REF!,oman!#REF!,qatar!#REF!,'saudi arabia'!#REF!,UAE!#REF!)</f>
        <v>#REF!</v>
      </c>
      <c r="C24" s="39" t="e">
        <f>SUM(kuwait!#REF!,oman!#REF!,qatar!#REF!,'saudi arabia'!#REF!,UAE!#REF!)</f>
        <v>#REF!</v>
      </c>
      <c r="D24" s="39">
        <f>SUM(kuwait!B24,oman!B24,qatar!B24,'saudi arabia'!B24,UAE!B24)</f>
        <v>179.71343262381617</v>
      </c>
      <c r="E24" s="39">
        <f>SUM(kuwait!C24,oman!C24,qatar!C24,'saudi arabia'!C24,UAE!C24)</f>
        <v>176.5585462051466</v>
      </c>
      <c r="F24" s="136">
        <f>SUM(kuwait!D24,oman!D24,qatar!D24,'saudi arabia'!D24,UAE!D24)</f>
        <v>130.56719925311785</v>
      </c>
      <c r="G24" s="39" t="e">
        <f>SUM(kuwait!#REF!,oman!#REF!,qatar!#REF!,'saudi arabia'!#REF!,UAE!#REF!)</f>
        <v>#REF!</v>
      </c>
      <c r="H24" s="39" t="e">
        <f>SUM(kuwait!#REF!,oman!#REF!,qatar!#REF!,'saudi arabia'!#REF!,UAE!#REF!)</f>
        <v>#REF!</v>
      </c>
      <c r="I24" s="39">
        <f>SUM(kuwait!G24,oman!G24,qatar!G24,'saudi arabia'!G24,UAE!G24)</f>
        <v>1.5439167533293108</v>
      </c>
      <c r="J24" s="39">
        <f>SUM(kuwait!H24,oman!H24,qatar!H24,'saudi arabia'!H24,UAE!H24)</f>
        <v>3.1411460381211711</v>
      </c>
      <c r="K24" s="136">
        <f>SUM(kuwait!I24,oman!I24,qatar!I24,'saudi arabia'!I24,UAE!I24)</f>
        <v>19.103319236804165</v>
      </c>
      <c r="L24" s="42" t="s">
        <v>195</v>
      </c>
      <c r="N24" s="168" t="e">
        <f t="shared" si="2"/>
        <v>#REF!</v>
      </c>
      <c r="O24" s="168" t="e">
        <f t="shared" si="2"/>
        <v>#REF!</v>
      </c>
      <c r="P24" s="168" t="str">
        <f t="shared" si="2"/>
        <v>.</v>
      </c>
      <c r="Q24" s="168" t="str">
        <f t="shared" si="2"/>
        <v>.</v>
      </c>
      <c r="R24" s="168" t="str">
        <f t="shared" si="2"/>
        <v>.</v>
      </c>
      <c r="S24" s="168" t="e">
        <f t="shared" si="2"/>
        <v>#REF!</v>
      </c>
      <c r="T24" s="168" t="e">
        <f t="shared" si="2"/>
        <v>#REF!</v>
      </c>
      <c r="U24" s="168" t="str">
        <f t="shared" si="2"/>
        <v>.</v>
      </c>
      <c r="V24" s="168" t="str">
        <f t="shared" si="2"/>
        <v>.</v>
      </c>
      <c r="W24" s="168" t="str">
        <f t="shared" si="2"/>
        <v>.</v>
      </c>
    </row>
    <row r="25" spans="1:23" x14ac:dyDescent="0.2">
      <c r="A25" s="38" t="s">
        <v>35</v>
      </c>
      <c r="B25" s="39" t="e">
        <f>SUM(kuwait!#REF!,oman!#REF!,qatar!#REF!,'saudi arabia'!#REF!,UAE!#REF!)</f>
        <v>#REF!</v>
      </c>
      <c r="C25" s="39" t="e">
        <f>SUM(kuwait!#REF!,oman!#REF!,qatar!#REF!,'saudi arabia'!#REF!,UAE!#REF!)</f>
        <v>#REF!</v>
      </c>
      <c r="D25" s="39">
        <f>SUM(kuwait!B25,oman!B25,qatar!B25,'saudi arabia'!B25,UAE!B25)</f>
        <v>3792.0424681882237</v>
      </c>
      <c r="E25" s="39">
        <f>SUM(kuwait!C25,oman!C25,qatar!C25,'saudi arabia'!C25,UAE!C25)</f>
        <v>4049.2002262908582</v>
      </c>
      <c r="F25" s="136">
        <f>SUM(kuwait!D25,oman!D25,qatar!D25,'saudi arabia'!D25,UAE!D25)</f>
        <v>4410.5446501310962</v>
      </c>
      <c r="G25" s="39" t="e">
        <f>SUM(kuwait!#REF!,oman!#REF!,qatar!#REF!,'saudi arabia'!#REF!,UAE!#REF!)</f>
        <v>#REF!</v>
      </c>
      <c r="H25" s="39" t="e">
        <f>SUM(kuwait!#REF!,oman!#REF!,qatar!#REF!,'saudi arabia'!#REF!,UAE!#REF!)</f>
        <v>#REF!</v>
      </c>
      <c r="I25" s="39">
        <f>SUM(kuwait!G25,oman!G25,qatar!G25,'saudi arabia'!G25,UAE!G25)</f>
        <v>10361.215796810608</v>
      </c>
      <c r="J25" s="39">
        <f>SUM(kuwait!H25,oman!H25,qatar!H25,'saudi arabia'!H25,UAE!H25)</f>
        <v>9625.6740521898901</v>
      </c>
      <c r="K25" s="136">
        <f>SUM(kuwait!I25,oman!I25,qatar!I25,'saudi arabia'!I25,UAE!I25)</f>
        <v>8058.2838394406108</v>
      </c>
      <c r="L25" s="40" t="s">
        <v>36</v>
      </c>
      <c r="N25" s="168" t="e">
        <f t="shared" si="2"/>
        <v>#REF!</v>
      </c>
      <c r="O25" s="168" t="e">
        <f t="shared" si="2"/>
        <v>#REF!</v>
      </c>
      <c r="P25" s="168" t="str">
        <f t="shared" si="2"/>
        <v>.</v>
      </c>
      <c r="Q25" s="168" t="str">
        <f t="shared" si="2"/>
        <v>.</v>
      </c>
      <c r="R25" s="168" t="str">
        <f t="shared" si="2"/>
        <v>.</v>
      </c>
      <c r="S25" s="168" t="e">
        <f t="shared" si="2"/>
        <v>#REF!</v>
      </c>
      <c r="T25" s="168" t="e">
        <f t="shared" si="2"/>
        <v>#REF!</v>
      </c>
      <c r="U25" s="168" t="str">
        <f t="shared" si="2"/>
        <v>.</v>
      </c>
      <c r="V25" s="168" t="str">
        <f t="shared" si="2"/>
        <v>.</v>
      </c>
      <c r="W25" s="168" t="str">
        <f t="shared" si="2"/>
        <v>.</v>
      </c>
    </row>
    <row r="26" spans="1:23" x14ac:dyDescent="0.2">
      <c r="A26" s="38" t="s">
        <v>37</v>
      </c>
      <c r="B26" s="39" t="e">
        <f>SUM(kuwait!#REF!,oman!#REF!,qatar!#REF!,'saudi arabia'!#REF!,UAE!#REF!)</f>
        <v>#REF!</v>
      </c>
      <c r="C26" s="39" t="e">
        <f>SUM(kuwait!#REF!,oman!#REF!,qatar!#REF!,'saudi arabia'!#REF!,UAE!#REF!)</f>
        <v>#REF!</v>
      </c>
      <c r="D26" s="39">
        <f>SUM(kuwait!B26,oman!B26,qatar!B26,'saudi arabia'!B26,UAE!B26)</f>
        <v>430.2677126765501</v>
      </c>
      <c r="E26" s="39">
        <f>SUM(kuwait!C26,oman!C26,qatar!C26,'saudi arabia'!C26,UAE!C26)</f>
        <v>582.3189351224446</v>
      </c>
      <c r="F26" s="136">
        <f>SUM(kuwait!D26,oman!D26,qatar!D26,'saudi arabia'!D26,UAE!D26)</f>
        <v>571.71525858438633</v>
      </c>
      <c r="G26" s="39" t="e">
        <f>SUM(kuwait!#REF!,oman!#REF!,qatar!#REF!,'saudi arabia'!#REF!,UAE!#REF!)</f>
        <v>#REF!</v>
      </c>
      <c r="H26" s="39" t="e">
        <f>SUM(kuwait!#REF!,oman!#REF!,qatar!#REF!,'saudi arabia'!#REF!,UAE!#REF!)</f>
        <v>#REF!</v>
      </c>
      <c r="I26" s="39">
        <f>SUM(kuwait!G26,oman!G26,qatar!G26,'saudi arabia'!G26,UAE!G26)</f>
        <v>1356.6323103703185</v>
      </c>
      <c r="J26" s="39">
        <f>SUM(kuwait!H26,oman!H26,qatar!H26,'saudi arabia'!H26,UAE!H26)</f>
        <v>1063.4639385213825</v>
      </c>
      <c r="K26" s="136">
        <f>SUM(kuwait!I26,oman!I26,qatar!I26,'saudi arabia'!I26,UAE!I26)</f>
        <v>996.65989434984692</v>
      </c>
      <c r="L26" s="40" t="s">
        <v>38</v>
      </c>
      <c r="N26" s="168" t="e">
        <f t="shared" ref="N26:W51" si="3">IF(B26&lt;0.05,"x",".")</f>
        <v>#REF!</v>
      </c>
      <c r="O26" s="168" t="e">
        <f t="shared" si="3"/>
        <v>#REF!</v>
      </c>
      <c r="P26" s="168" t="str">
        <f t="shared" si="3"/>
        <v>.</v>
      </c>
      <c r="Q26" s="168" t="str">
        <f t="shared" si="3"/>
        <v>.</v>
      </c>
      <c r="R26" s="168" t="str">
        <f t="shared" si="3"/>
        <v>.</v>
      </c>
      <c r="S26" s="168" t="e">
        <f t="shared" si="3"/>
        <v>#REF!</v>
      </c>
      <c r="T26" s="168" t="e">
        <f t="shared" si="3"/>
        <v>#REF!</v>
      </c>
      <c r="U26" s="168" t="str">
        <f t="shared" si="3"/>
        <v>.</v>
      </c>
      <c r="V26" s="168" t="str">
        <f t="shared" si="3"/>
        <v>.</v>
      </c>
      <c r="W26" s="168" t="str">
        <f t="shared" si="3"/>
        <v>.</v>
      </c>
    </row>
    <row r="27" spans="1:23" x14ac:dyDescent="0.2">
      <c r="A27" s="38" t="s">
        <v>39</v>
      </c>
      <c r="B27" s="39" t="e">
        <f>SUM(kuwait!#REF!,oman!#REF!,qatar!#REF!,'saudi arabia'!#REF!,UAE!#REF!)</f>
        <v>#REF!</v>
      </c>
      <c r="C27" s="39" t="e">
        <f>SUM(kuwait!#REF!,oman!#REF!,qatar!#REF!,'saudi arabia'!#REF!,UAE!#REF!)</f>
        <v>#REF!</v>
      </c>
      <c r="D27" s="39">
        <f>SUM(kuwait!B27,oman!B27,qatar!B27,'saudi arabia'!B27,UAE!B27)</f>
        <v>3564.0868056709824</v>
      </c>
      <c r="E27" s="39">
        <f>SUM(kuwait!C27,oman!C27,qatar!C27,'saudi arabia'!C27,UAE!C27)</f>
        <v>4205.6836183127307</v>
      </c>
      <c r="F27" s="136">
        <f>SUM(kuwait!D27,oman!D27,qatar!D27,'saudi arabia'!D27,UAE!D27)</f>
        <v>4490.1433456705981</v>
      </c>
      <c r="G27" s="39" t="e">
        <f>SUM(kuwait!#REF!,oman!#REF!,qatar!#REF!,'saudi arabia'!#REF!,UAE!#REF!)</f>
        <v>#REF!</v>
      </c>
      <c r="H27" s="39" t="e">
        <f>SUM(kuwait!#REF!,oman!#REF!,qatar!#REF!,'saudi arabia'!#REF!,UAE!#REF!)</f>
        <v>#REF!</v>
      </c>
      <c r="I27" s="39">
        <f>SUM(kuwait!G27,oman!G27,qatar!G27,'saudi arabia'!G27,UAE!G27)</f>
        <v>11944.277163694403</v>
      </c>
      <c r="J27" s="39">
        <f>SUM(kuwait!H27,oman!H27,qatar!H27,'saudi arabia'!H27,UAE!H27)</f>
        <v>12437.246391046403</v>
      </c>
      <c r="K27" s="136">
        <f>SUM(kuwait!I27,oman!I27,qatar!I27,'saudi arabia'!I27,UAE!I27)</f>
        <v>9106.8465970086672</v>
      </c>
      <c r="L27" s="40" t="s">
        <v>196</v>
      </c>
      <c r="N27" s="168" t="e">
        <f t="shared" si="3"/>
        <v>#REF!</v>
      </c>
      <c r="O27" s="168" t="e">
        <f t="shared" si="3"/>
        <v>#REF!</v>
      </c>
      <c r="P27" s="168" t="str">
        <f t="shared" si="3"/>
        <v>.</v>
      </c>
      <c r="Q27" s="168" t="str">
        <f t="shared" si="3"/>
        <v>.</v>
      </c>
      <c r="R27" s="168" t="str">
        <f t="shared" si="3"/>
        <v>.</v>
      </c>
      <c r="S27" s="168" t="e">
        <f t="shared" si="3"/>
        <v>#REF!</v>
      </c>
      <c r="T27" s="168" t="e">
        <f t="shared" si="3"/>
        <v>#REF!</v>
      </c>
      <c r="U27" s="168" t="str">
        <f t="shared" si="3"/>
        <v>.</v>
      </c>
      <c r="V27" s="168" t="str">
        <f t="shared" si="3"/>
        <v>.</v>
      </c>
      <c r="W27" s="168" t="str">
        <f t="shared" si="3"/>
        <v>.</v>
      </c>
    </row>
    <row r="28" spans="1:23" x14ac:dyDescent="0.2">
      <c r="A28" s="38" t="s">
        <v>40</v>
      </c>
      <c r="B28" s="39" t="e">
        <f>SUM(kuwait!#REF!,oman!#REF!,qatar!#REF!,'saudi arabia'!#REF!,UAE!#REF!)</f>
        <v>#REF!</v>
      </c>
      <c r="C28" s="39" t="e">
        <f>SUM(kuwait!#REF!,oman!#REF!,qatar!#REF!,'saudi arabia'!#REF!,UAE!#REF!)</f>
        <v>#REF!</v>
      </c>
      <c r="D28" s="39">
        <f>SUM(kuwait!B28,oman!B28,qatar!B28,'saudi arabia'!B28,UAE!B28)</f>
        <v>3086.1423697232749</v>
      </c>
      <c r="E28" s="39">
        <f>SUM(kuwait!C28,oman!C28,qatar!C28,'saudi arabia'!C28,UAE!C28)</f>
        <v>3138.3204821644558</v>
      </c>
      <c r="F28" s="136">
        <f>SUM(kuwait!D28,oman!D28,qatar!D28,'saudi arabia'!D28,UAE!D28)</f>
        <v>3073.5701221851286</v>
      </c>
      <c r="G28" s="39" t="e">
        <f>SUM(kuwait!#REF!,oman!#REF!,qatar!#REF!,'saudi arabia'!#REF!,UAE!#REF!)</f>
        <v>#REF!</v>
      </c>
      <c r="H28" s="39" t="e">
        <f>SUM(kuwait!#REF!,oman!#REF!,qatar!#REF!,'saudi arabia'!#REF!,UAE!#REF!)</f>
        <v>#REF!</v>
      </c>
      <c r="I28" s="39">
        <f>SUM(kuwait!G28,oman!G28,qatar!G28,'saudi arabia'!G28,UAE!G28)</f>
        <v>139.31069051992128</v>
      </c>
      <c r="J28" s="39">
        <f>SUM(kuwait!H28,oman!H28,qatar!H28,'saudi arabia'!H28,UAE!H28)</f>
        <v>153.12385681528932</v>
      </c>
      <c r="K28" s="136">
        <f>SUM(kuwait!I28,oman!I28,qatar!I28,'saudi arabia'!I28,UAE!I28)</f>
        <v>144.09086084757618</v>
      </c>
      <c r="L28" s="40" t="s">
        <v>41</v>
      </c>
      <c r="N28" s="168" t="e">
        <f t="shared" si="3"/>
        <v>#REF!</v>
      </c>
      <c r="O28" s="168" t="e">
        <f t="shared" si="3"/>
        <v>#REF!</v>
      </c>
      <c r="P28" s="168" t="str">
        <f t="shared" si="3"/>
        <v>.</v>
      </c>
      <c r="Q28" s="168" t="str">
        <f t="shared" si="3"/>
        <v>.</v>
      </c>
      <c r="R28" s="168" t="str">
        <f t="shared" si="3"/>
        <v>.</v>
      </c>
      <c r="S28" s="168" t="e">
        <f t="shared" si="3"/>
        <v>#REF!</v>
      </c>
      <c r="T28" s="168" t="e">
        <f t="shared" si="3"/>
        <v>#REF!</v>
      </c>
      <c r="U28" s="168" t="str">
        <f t="shared" si="3"/>
        <v>.</v>
      </c>
      <c r="V28" s="168" t="str">
        <f t="shared" si="3"/>
        <v>.</v>
      </c>
      <c r="W28" s="168" t="str">
        <f t="shared" si="3"/>
        <v>.</v>
      </c>
    </row>
    <row r="29" spans="1:23" s="13" customFormat="1" ht="25.5" x14ac:dyDescent="0.2">
      <c r="A29" s="43" t="s">
        <v>189</v>
      </c>
      <c r="B29" s="39" t="e">
        <f>SUM(kuwait!#REF!,oman!#REF!,qatar!#REF!,'saudi arabia'!#REF!,UAE!#REF!)</f>
        <v>#REF!</v>
      </c>
      <c r="C29" s="39" t="e">
        <f>SUM(kuwait!#REF!,oman!#REF!,qatar!#REF!,'saudi arabia'!#REF!,UAE!#REF!)</f>
        <v>#REF!</v>
      </c>
      <c r="D29" s="39">
        <f>SUM(kuwait!B29,oman!B29,qatar!B29,'saudi arabia'!B29,UAE!B29)</f>
        <v>11877.388426407033</v>
      </c>
      <c r="E29" s="39">
        <f>SUM(kuwait!C29,oman!C29,qatar!C29,'saudi arabia'!C29,UAE!C29)</f>
        <v>12278.980358704473</v>
      </c>
      <c r="F29" s="136">
        <f>SUM(kuwait!D29,oman!D29,qatar!D29,'saudi arabia'!D29,UAE!D29)</f>
        <v>17056.570570647164</v>
      </c>
      <c r="G29" s="39" t="e">
        <f>SUM(kuwait!#REF!,oman!#REF!,qatar!#REF!,'saudi arabia'!#REF!,UAE!#REF!)</f>
        <v>#REF!</v>
      </c>
      <c r="H29" s="39" t="e">
        <f>SUM(kuwait!#REF!,oman!#REF!,qatar!#REF!,'saudi arabia'!#REF!,UAE!#REF!)</f>
        <v>#REF!</v>
      </c>
      <c r="I29" s="39">
        <f>SUM(kuwait!G29,oman!G29,qatar!G29,'saudi arabia'!G29,UAE!G29)</f>
        <v>10328.258318095843</v>
      </c>
      <c r="J29" s="39">
        <f>SUM(kuwait!H29,oman!H29,qatar!H29,'saudi arabia'!H29,UAE!H29)</f>
        <v>8150.31686713412</v>
      </c>
      <c r="K29" s="136">
        <f>SUM(kuwait!I29,oman!I29,qatar!I29,'saudi arabia'!I29,UAE!I29)</f>
        <v>9790.02750978326</v>
      </c>
      <c r="L29" s="44" t="s">
        <v>42</v>
      </c>
      <c r="M29" s="12"/>
      <c r="N29" s="168" t="e">
        <f t="shared" si="3"/>
        <v>#REF!</v>
      </c>
      <c r="O29" s="168" t="e">
        <f t="shared" si="3"/>
        <v>#REF!</v>
      </c>
      <c r="P29" s="168" t="str">
        <f t="shared" si="3"/>
        <v>.</v>
      </c>
      <c r="Q29" s="168" t="str">
        <f t="shared" si="3"/>
        <v>.</v>
      </c>
      <c r="R29" s="168" t="str">
        <f t="shared" si="3"/>
        <v>.</v>
      </c>
      <c r="S29" s="168" t="e">
        <f t="shared" si="3"/>
        <v>#REF!</v>
      </c>
      <c r="T29" s="168" t="e">
        <f t="shared" si="3"/>
        <v>#REF!</v>
      </c>
      <c r="U29" s="168" t="str">
        <f t="shared" si="3"/>
        <v>.</v>
      </c>
      <c r="V29" s="168" t="str">
        <f t="shared" si="3"/>
        <v>.</v>
      </c>
      <c r="W29" s="168" t="str">
        <f t="shared" si="3"/>
        <v>.</v>
      </c>
    </row>
    <row r="30" spans="1:23" ht="14.25" x14ac:dyDescent="0.2">
      <c r="A30" s="45" t="s">
        <v>43</v>
      </c>
      <c r="B30" s="18" t="e">
        <f>SUM(kuwait!#REF!,oman!#REF!,qatar!#REF!,'saudi arabia'!#REF!,UAE!#REF!)</f>
        <v>#REF!</v>
      </c>
      <c r="C30" s="18" t="e">
        <f>SUM(kuwait!#REF!,oman!#REF!,qatar!#REF!,'saudi arabia'!#REF!,UAE!#REF!)</f>
        <v>#REF!</v>
      </c>
      <c r="D30" s="18">
        <f>SUM(kuwait!B30,oman!B30,qatar!B30,'saudi arabia'!B30,UAE!B30)</f>
        <v>5852.582052804034</v>
      </c>
      <c r="E30" s="18">
        <f>SUM(kuwait!C30,oman!C30,qatar!C30,'saudi arabia'!C30,UAE!C30)</f>
        <v>6355.5017779754216</v>
      </c>
      <c r="F30" s="131">
        <f>SUM(kuwait!D30,oman!D30,qatar!D30,'saudi arabia'!D30,UAE!D30)</f>
        <v>6822.7710176804467</v>
      </c>
      <c r="G30" s="18" t="e">
        <f>SUM(kuwait!#REF!,oman!#REF!,qatar!#REF!,'saudi arabia'!#REF!,UAE!#REF!)</f>
        <v>#REF!</v>
      </c>
      <c r="H30" s="18" t="e">
        <f>SUM(kuwait!#REF!,oman!#REF!,qatar!#REF!,'saudi arabia'!#REF!,UAE!#REF!)</f>
        <v>#REF!</v>
      </c>
      <c r="I30" s="18">
        <f>SUM(kuwait!G30,oman!G30,qatar!G30,'saudi arabia'!G30,UAE!G30)</f>
        <v>916.83258589522643</v>
      </c>
      <c r="J30" s="18">
        <f>SUM(kuwait!H30,oman!H30,qatar!H30,'saudi arabia'!H30,UAE!H30)</f>
        <v>1229.6060624160941</v>
      </c>
      <c r="K30" s="131">
        <f>SUM(kuwait!I30,oman!I30,qatar!I30,'saudi arabia'!I30,UAE!I30)</f>
        <v>1095.9798685242265</v>
      </c>
      <c r="L30" s="46" t="s">
        <v>44</v>
      </c>
      <c r="N30" s="168" t="e">
        <f t="shared" si="3"/>
        <v>#REF!</v>
      </c>
      <c r="O30" s="168" t="e">
        <f t="shared" si="3"/>
        <v>#REF!</v>
      </c>
      <c r="P30" s="168" t="str">
        <f t="shared" si="3"/>
        <v>.</v>
      </c>
      <c r="Q30" s="168" t="str">
        <f t="shared" si="3"/>
        <v>.</v>
      </c>
      <c r="R30" s="168" t="str">
        <f t="shared" si="3"/>
        <v>.</v>
      </c>
      <c r="S30" s="168" t="e">
        <f t="shared" si="3"/>
        <v>#REF!</v>
      </c>
      <c r="T30" s="168" t="e">
        <f t="shared" si="3"/>
        <v>#REF!</v>
      </c>
      <c r="U30" s="168" t="str">
        <f t="shared" si="3"/>
        <v>.</v>
      </c>
      <c r="V30" s="168" t="str">
        <f t="shared" si="3"/>
        <v>.</v>
      </c>
      <c r="W30" s="168" t="str">
        <f t="shared" si="3"/>
        <v>.</v>
      </c>
    </row>
    <row r="31" spans="1:23" x14ac:dyDescent="0.2">
      <c r="A31" s="41" t="s">
        <v>45</v>
      </c>
      <c r="B31" s="106" t="e">
        <f>SUM(kuwait!#REF!,oman!#REF!,qatar!#REF!,'saudi arabia'!#REF!,UAE!#REF!)</f>
        <v>#REF!</v>
      </c>
      <c r="C31" s="106" t="e">
        <f>SUM(kuwait!#REF!,oman!#REF!,qatar!#REF!,'saudi arabia'!#REF!,UAE!#REF!)</f>
        <v>#REF!</v>
      </c>
      <c r="D31" s="106">
        <f>SUM(kuwait!B31,oman!B31,qatar!B31,'saudi arabia'!B31,UAE!B31)</f>
        <v>343.60666217149105</v>
      </c>
      <c r="E31" s="106">
        <f>SUM(kuwait!C31,oman!C31,qatar!C31,'saudi arabia'!C31,UAE!C31)</f>
        <v>535.03969094885394</v>
      </c>
      <c r="F31" s="164">
        <f>SUM(kuwait!D31,oman!D31,qatar!D31,'saudi arabia'!D31,UAE!D31)</f>
        <v>495.78611618288136</v>
      </c>
      <c r="G31" s="47" t="e">
        <f>SUM(kuwait!#REF!,oman!#REF!,qatar!#REF!,'saudi arabia'!#REF!,UAE!#REF!)</f>
        <v>#REF!</v>
      </c>
      <c r="H31" s="47" t="e">
        <f>SUM(kuwait!#REF!,oman!#REF!,qatar!#REF!,'saudi arabia'!#REF!,UAE!#REF!)</f>
        <v>#REF!</v>
      </c>
      <c r="I31" s="47">
        <f>SUM(kuwait!G31,oman!G31,qatar!G31,'saudi arabia'!G31,UAE!G31)</f>
        <v>19.775144259975932</v>
      </c>
      <c r="J31" s="47">
        <f>SUM(kuwait!H31,oman!H31,qatar!H31,'saudi arabia'!H31,UAE!H31)</f>
        <v>37.216413139680682</v>
      </c>
      <c r="K31" s="137">
        <f>SUM(kuwait!I31,oman!I31,qatar!I31,'saudi arabia'!I31,UAE!I31)</f>
        <v>47.024067541340571</v>
      </c>
      <c r="L31" s="42" t="s">
        <v>46</v>
      </c>
      <c r="N31" s="168" t="e">
        <f t="shared" si="3"/>
        <v>#REF!</v>
      </c>
      <c r="O31" s="168" t="e">
        <f t="shared" si="3"/>
        <v>#REF!</v>
      </c>
      <c r="P31" s="168" t="str">
        <f t="shared" si="3"/>
        <v>.</v>
      </c>
      <c r="Q31" s="168" t="str">
        <f t="shared" si="3"/>
        <v>.</v>
      </c>
      <c r="R31" s="168" t="str">
        <f t="shared" si="3"/>
        <v>.</v>
      </c>
      <c r="S31" s="168" t="e">
        <f t="shared" si="3"/>
        <v>#REF!</v>
      </c>
      <c r="T31" s="168" t="e">
        <f t="shared" si="3"/>
        <v>#REF!</v>
      </c>
      <c r="U31" s="168" t="str">
        <f t="shared" si="3"/>
        <v>.</v>
      </c>
      <c r="V31" s="168" t="str">
        <f t="shared" si="3"/>
        <v>.</v>
      </c>
      <c r="W31" s="168" t="str">
        <f t="shared" si="3"/>
        <v>.</v>
      </c>
    </row>
    <row r="32" spans="1:23" x14ac:dyDescent="0.2">
      <c r="A32" s="41" t="s">
        <v>47</v>
      </c>
      <c r="B32" s="39" t="e">
        <f>SUM(kuwait!#REF!,oman!#REF!,qatar!#REF!,'saudi arabia'!#REF!,UAE!#REF!)</f>
        <v>#REF!</v>
      </c>
      <c r="C32" s="39" t="e">
        <f>SUM(kuwait!#REF!,oman!#REF!,qatar!#REF!,'saudi arabia'!#REF!,UAE!#REF!)</f>
        <v>#REF!</v>
      </c>
      <c r="D32" s="39">
        <f>SUM(kuwait!B32,oman!B32,qatar!B32,'saudi arabia'!B32,UAE!B32)</f>
        <v>63.185464991054658</v>
      </c>
      <c r="E32" s="39">
        <f>SUM(kuwait!C32,oman!C32,qatar!C32,'saudi arabia'!C32,UAE!C32)</f>
        <v>72.742151822224272</v>
      </c>
      <c r="F32" s="136">
        <f>SUM(kuwait!D32,oman!D32,qatar!D32,'saudi arabia'!D32,UAE!D32)</f>
        <v>151.820280069212</v>
      </c>
      <c r="G32" s="39" t="e">
        <f>SUM(kuwait!#REF!,oman!#REF!,qatar!#REF!,'saudi arabia'!#REF!,UAE!#REF!)</f>
        <v>#REF!</v>
      </c>
      <c r="H32" s="39" t="e">
        <f>SUM(kuwait!#REF!,oman!#REF!,qatar!#REF!,'saudi arabia'!#REF!,UAE!#REF!)</f>
        <v>#REF!</v>
      </c>
      <c r="I32" s="39">
        <f>SUM(kuwait!G32,oman!G32,qatar!G32,'saudi arabia'!G32,UAE!G32)</f>
        <v>35.028591089320237</v>
      </c>
      <c r="J32" s="39">
        <f>SUM(kuwait!H32,oman!H32,qatar!H32,'saudi arabia'!H32,UAE!H32)</f>
        <v>59.14899020664825</v>
      </c>
      <c r="K32" s="136">
        <f>SUM(kuwait!I32,oman!I32,qatar!I32,'saudi arabia'!I32,UAE!I32)</f>
        <v>37.594352465401442</v>
      </c>
      <c r="L32" s="42" t="s">
        <v>48</v>
      </c>
      <c r="N32" s="168" t="e">
        <f t="shared" si="3"/>
        <v>#REF!</v>
      </c>
      <c r="O32" s="168" t="e">
        <f t="shared" si="3"/>
        <v>#REF!</v>
      </c>
      <c r="P32" s="168" t="str">
        <f t="shared" si="3"/>
        <v>.</v>
      </c>
      <c r="Q32" s="168" t="str">
        <f t="shared" si="3"/>
        <v>.</v>
      </c>
      <c r="R32" s="168" t="str">
        <f t="shared" si="3"/>
        <v>.</v>
      </c>
      <c r="S32" s="168" t="e">
        <f t="shared" si="3"/>
        <v>#REF!</v>
      </c>
      <c r="T32" s="168" t="e">
        <f t="shared" si="3"/>
        <v>#REF!</v>
      </c>
      <c r="U32" s="168" t="str">
        <f t="shared" si="3"/>
        <v>.</v>
      </c>
      <c r="V32" s="168" t="str">
        <f t="shared" si="3"/>
        <v>.</v>
      </c>
      <c r="W32" s="168" t="str">
        <f t="shared" si="3"/>
        <v>.</v>
      </c>
    </row>
    <row r="33" spans="1:23" s="13" customFormat="1" x14ac:dyDescent="0.2">
      <c r="A33" s="38" t="s">
        <v>49</v>
      </c>
      <c r="B33" s="39" t="e">
        <f>SUM(kuwait!#REF!,oman!#REF!,qatar!#REF!,'saudi arabia'!#REF!,UAE!#REF!)</f>
        <v>#REF!</v>
      </c>
      <c r="C33" s="39" t="e">
        <f>SUM(kuwait!#REF!,oman!#REF!,qatar!#REF!,'saudi arabia'!#REF!,UAE!#REF!)</f>
        <v>#REF!</v>
      </c>
      <c r="D33" s="39">
        <f>SUM(kuwait!B33,oman!B33,qatar!B33,'saudi arabia'!B33,UAE!B33)</f>
        <v>893.40961994518898</v>
      </c>
      <c r="E33" s="39">
        <f>SUM(kuwait!C33,oman!C33,qatar!C33,'saudi arabia'!C33,UAE!C33)</f>
        <v>983.52292069375062</v>
      </c>
      <c r="F33" s="136">
        <f>SUM(kuwait!D33,oman!D33,qatar!D33,'saudi arabia'!D33,UAE!D33)</f>
        <v>1095.8469054070135</v>
      </c>
      <c r="G33" s="39" t="e">
        <f>SUM(kuwait!#REF!,oman!#REF!,qatar!#REF!,'saudi arabia'!#REF!,UAE!#REF!)</f>
        <v>#REF!</v>
      </c>
      <c r="H33" s="39" t="e">
        <f>SUM(kuwait!#REF!,oman!#REF!,qatar!#REF!,'saudi arabia'!#REF!,UAE!#REF!)</f>
        <v>#REF!</v>
      </c>
      <c r="I33" s="39">
        <f>SUM(kuwait!G33,oman!G33,qatar!G33,'saudi arabia'!G33,UAE!G33)</f>
        <v>46.107526123359783</v>
      </c>
      <c r="J33" s="39">
        <f>SUM(kuwait!H33,oman!H33,qatar!H33,'saudi arabia'!H33,UAE!H33)</f>
        <v>51.640897566474656</v>
      </c>
      <c r="K33" s="136">
        <f>SUM(kuwait!I33,oman!I33,qatar!I33,'saudi arabia'!I33,UAE!I33)</f>
        <v>48.587742521932512</v>
      </c>
      <c r="L33" s="40" t="s">
        <v>50</v>
      </c>
      <c r="M33" s="12"/>
      <c r="N33" s="168" t="e">
        <f t="shared" si="3"/>
        <v>#REF!</v>
      </c>
      <c r="O33" s="168" t="e">
        <f t="shared" si="3"/>
        <v>#REF!</v>
      </c>
      <c r="P33" s="168" t="str">
        <f t="shared" si="3"/>
        <v>.</v>
      </c>
      <c r="Q33" s="168" t="str">
        <f t="shared" si="3"/>
        <v>.</v>
      </c>
      <c r="R33" s="168" t="str">
        <f t="shared" si="3"/>
        <v>.</v>
      </c>
      <c r="S33" s="168" t="e">
        <f t="shared" si="3"/>
        <v>#REF!</v>
      </c>
      <c r="T33" s="168" t="e">
        <f t="shared" si="3"/>
        <v>#REF!</v>
      </c>
      <c r="U33" s="168" t="str">
        <f t="shared" si="3"/>
        <v>.</v>
      </c>
      <c r="V33" s="168" t="str">
        <f t="shared" si="3"/>
        <v>.</v>
      </c>
      <c r="W33" s="168" t="str">
        <f t="shared" si="3"/>
        <v>.</v>
      </c>
    </row>
    <row r="34" spans="1:23" s="13" customFormat="1" x14ac:dyDescent="0.2">
      <c r="A34" s="38" t="s">
        <v>51</v>
      </c>
      <c r="B34" s="39" t="e">
        <f>SUM(kuwait!#REF!,oman!#REF!,qatar!#REF!,'saudi arabia'!#REF!,UAE!#REF!)</f>
        <v>#REF!</v>
      </c>
      <c r="C34" s="39" t="e">
        <f>SUM(kuwait!#REF!,oman!#REF!,qatar!#REF!,'saudi arabia'!#REF!,UAE!#REF!)</f>
        <v>#REF!</v>
      </c>
      <c r="D34" s="39">
        <f>SUM(kuwait!B34,oman!B34,qatar!B34,'saudi arabia'!B34,UAE!B34)</f>
        <v>1871.6630977321079</v>
      </c>
      <c r="E34" s="39">
        <f>SUM(kuwait!C34,oman!C34,qatar!C34,'saudi arabia'!C34,UAE!C34)</f>
        <v>1543.4238798024883</v>
      </c>
      <c r="F34" s="136">
        <f>SUM(kuwait!D34,oman!D34,qatar!D34,'saudi arabia'!D34,UAE!D34)</f>
        <v>1320.7156105840506</v>
      </c>
      <c r="G34" s="39" t="e">
        <f>SUM(kuwait!#REF!,oman!#REF!,qatar!#REF!,'saudi arabia'!#REF!,UAE!#REF!)</f>
        <v>#REF!</v>
      </c>
      <c r="H34" s="39" t="e">
        <f>SUM(kuwait!#REF!,oman!#REF!,qatar!#REF!,'saudi arabia'!#REF!,UAE!#REF!)</f>
        <v>#REF!</v>
      </c>
      <c r="I34" s="39">
        <f>SUM(kuwait!G34,oman!G34,qatar!G34,'saudi arabia'!G34,UAE!G34)</f>
        <v>14.995945270108038</v>
      </c>
      <c r="J34" s="39">
        <f>SUM(kuwait!H34,oman!H34,qatar!H34,'saudi arabia'!H34,UAE!H34)</f>
        <v>24.359481589434381</v>
      </c>
      <c r="K34" s="136">
        <f>SUM(kuwait!I34,oman!I34,qatar!I34,'saudi arabia'!I34,UAE!I34)</f>
        <v>63.523802499154314</v>
      </c>
      <c r="L34" s="40" t="s">
        <v>52</v>
      </c>
      <c r="M34" s="12"/>
      <c r="N34" s="168" t="e">
        <f t="shared" si="3"/>
        <v>#REF!</v>
      </c>
      <c r="O34" s="168" t="e">
        <f t="shared" si="3"/>
        <v>#REF!</v>
      </c>
      <c r="P34" s="168" t="str">
        <f t="shared" si="3"/>
        <v>.</v>
      </c>
      <c r="Q34" s="168" t="str">
        <f t="shared" si="3"/>
        <v>.</v>
      </c>
      <c r="R34" s="168" t="str">
        <f t="shared" si="3"/>
        <v>.</v>
      </c>
      <c r="S34" s="168" t="e">
        <f t="shared" si="3"/>
        <v>#REF!</v>
      </c>
      <c r="T34" s="168" t="e">
        <f t="shared" si="3"/>
        <v>#REF!</v>
      </c>
      <c r="U34" s="168" t="str">
        <f t="shared" si="3"/>
        <v>.</v>
      </c>
      <c r="V34" s="168" t="str">
        <f t="shared" si="3"/>
        <v>.</v>
      </c>
      <c r="W34" s="168" t="str">
        <f t="shared" si="3"/>
        <v>.</v>
      </c>
    </row>
    <row r="35" spans="1:23" x14ac:dyDescent="0.2">
      <c r="A35" s="41" t="s">
        <v>53</v>
      </c>
      <c r="B35" s="39" t="e">
        <f>SUM(kuwait!#REF!,oman!#REF!,qatar!#REF!,'saudi arabia'!#REF!,UAE!#REF!)</f>
        <v>#REF!</v>
      </c>
      <c r="C35" s="39" t="e">
        <f>SUM(kuwait!#REF!,oman!#REF!,qatar!#REF!,'saudi arabia'!#REF!,UAE!#REF!)</f>
        <v>#REF!</v>
      </c>
      <c r="D35" s="39">
        <f>SUM(kuwait!B35,oman!B35,qatar!B35,'saudi arabia'!B35,UAE!B35)</f>
        <v>980.99687727717514</v>
      </c>
      <c r="E35" s="39">
        <f>SUM(kuwait!C35,oman!C35,qatar!C35,'saudi arabia'!C35,UAE!C35)</f>
        <v>1335.961419932903</v>
      </c>
      <c r="F35" s="136">
        <f>SUM(kuwait!D35,oman!D35,qatar!D35,'saudi arabia'!D35,UAE!D35)</f>
        <v>1479.1908290672588</v>
      </c>
      <c r="G35" s="39" t="e">
        <f>SUM(kuwait!#REF!,oman!#REF!,qatar!#REF!,'saudi arabia'!#REF!,UAE!#REF!)</f>
        <v>#REF!</v>
      </c>
      <c r="H35" s="39" t="e">
        <f>SUM(kuwait!#REF!,oman!#REF!,qatar!#REF!,'saudi arabia'!#REF!,UAE!#REF!)</f>
        <v>#REF!</v>
      </c>
      <c r="I35" s="39">
        <f>SUM(kuwait!G35,oman!G35,qatar!G35,'saudi arabia'!G35,UAE!G35)</f>
        <v>367.04809645136743</v>
      </c>
      <c r="J35" s="39">
        <f>SUM(kuwait!H35,oman!H35,qatar!H35,'saudi arabia'!H35,UAE!H35)</f>
        <v>515.3367955894355</v>
      </c>
      <c r="K35" s="136">
        <f>SUM(kuwait!I35,oman!I35,qatar!I35,'saudi arabia'!I35,UAE!I35)</f>
        <v>469.15420313888126</v>
      </c>
      <c r="L35" s="42" t="s">
        <v>54</v>
      </c>
      <c r="N35" s="168" t="e">
        <f t="shared" si="3"/>
        <v>#REF!</v>
      </c>
      <c r="O35" s="168" t="e">
        <f t="shared" si="3"/>
        <v>#REF!</v>
      </c>
      <c r="P35" s="168" t="str">
        <f t="shared" si="3"/>
        <v>.</v>
      </c>
      <c r="Q35" s="168" t="str">
        <f t="shared" si="3"/>
        <v>.</v>
      </c>
      <c r="R35" s="168" t="str">
        <f t="shared" si="3"/>
        <v>.</v>
      </c>
      <c r="S35" s="168" t="e">
        <f t="shared" si="3"/>
        <v>#REF!</v>
      </c>
      <c r="T35" s="168" t="e">
        <f t="shared" si="3"/>
        <v>#REF!</v>
      </c>
      <c r="U35" s="168" t="str">
        <f t="shared" si="3"/>
        <v>.</v>
      </c>
      <c r="V35" s="168" t="str">
        <f t="shared" si="3"/>
        <v>.</v>
      </c>
      <c r="W35" s="168" t="str">
        <f t="shared" si="3"/>
        <v>.</v>
      </c>
    </row>
    <row r="36" spans="1:23" x14ac:dyDescent="0.2">
      <c r="A36" s="41" t="s">
        <v>55</v>
      </c>
      <c r="B36" s="39" t="e">
        <f>SUM(kuwait!#REF!,oman!#REF!,qatar!#REF!,'saudi arabia'!#REF!,UAE!#REF!)</f>
        <v>#REF!</v>
      </c>
      <c r="C36" s="39" t="e">
        <f>SUM(kuwait!#REF!,oman!#REF!,qatar!#REF!,'saudi arabia'!#REF!,UAE!#REF!)</f>
        <v>#REF!</v>
      </c>
      <c r="D36" s="39">
        <f>SUM(kuwait!B36,oman!B36,qatar!B36,'saudi arabia'!B36,UAE!B36)</f>
        <v>924.57114454788382</v>
      </c>
      <c r="E36" s="39">
        <f>SUM(kuwait!C36,oman!C36,qatar!C36,'saudi arabia'!C36,UAE!C36)</f>
        <v>845.50784698366488</v>
      </c>
      <c r="F36" s="136">
        <f>SUM(kuwait!D36,oman!D36,qatar!D36,'saudi arabia'!D36,UAE!D36)</f>
        <v>968.73156000841732</v>
      </c>
      <c r="G36" s="39" t="e">
        <f>SUM(kuwait!#REF!,oman!#REF!,qatar!#REF!,'saudi arabia'!#REF!,UAE!#REF!)</f>
        <v>#REF!</v>
      </c>
      <c r="H36" s="39" t="e">
        <f>SUM(kuwait!#REF!,oman!#REF!,qatar!#REF!,'saudi arabia'!#REF!,UAE!#REF!)</f>
        <v>#REF!</v>
      </c>
      <c r="I36" s="39">
        <f>SUM(kuwait!G36,oman!G36,qatar!G36,'saudi arabia'!G36,UAE!G36)</f>
        <v>62.204292223257831</v>
      </c>
      <c r="J36" s="39">
        <f>SUM(kuwait!H36,oman!H36,qatar!H36,'saudi arabia'!H36,UAE!H36)</f>
        <v>63.68417819925336</v>
      </c>
      <c r="K36" s="136">
        <f>SUM(kuwait!I36,oman!I36,qatar!I36,'saudi arabia'!I36,UAE!I36)</f>
        <v>71.484517943991108</v>
      </c>
      <c r="L36" s="48" t="s">
        <v>56</v>
      </c>
      <c r="N36" s="168" t="e">
        <f t="shared" si="3"/>
        <v>#REF!</v>
      </c>
      <c r="O36" s="168" t="e">
        <f t="shared" si="3"/>
        <v>#REF!</v>
      </c>
      <c r="P36" s="168" t="str">
        <f t="shared" si="3"/>
        <v>.</v>
      </c>
      <c r="Q36" s="168" t="str">
        <f t="shared" si="3"/>
        <v>.</v>
      </c>
      <c r="R36" s="168" t="str">
        <f t="shared" si="3"/>
        <v>.</v>
      </c>
      <c r="S36" s="168" t="e">
        <f t="shared" si="3"/>
        <v>#REF!</v>
      </c>
      <c r="T36" s="168" t="e">
        <f t="shared" si="3"/>
        <v>#REF!</v>
      </c>
      <c r="U36" s="168" t="str">
        <f t="shared" si="3"/>
        <v>.</v>
      </c>
      <c r="V36" s="168" t="str">
        <f t="shared" si="3"/>
        <v>.</v>
      </c>
      <c r="W36" s="168" t="str">
        <f t="shared" si="3"/>
        <v>.</v>
      </c>
    </row>
    <row r="37" spans="1:23" ht="25.5" x14ac:dyDescent="0.2">
      <c r="A37" s="49" t="s">
        <v>57</v>
      </c>
      <c r="B37" s="22" t="e">
        <f>SUM(kuwait!#REF!,oman!#REF!,qatar!#REF!,'saudi arabia'!#REF!,UAE!#REF!)</f>
        <v>#REF!</v>
      </c>
      <c r="C37" s="22" t="e">
        <f>SUM(kuwait!#REF!,oman!#REF!,qatar!#REF!,'saudi arabia'!#REF!,UAE!#REF!)</f>
        <v>#REF!</v>
      </c>
      <c r="D37" s="22">
        <f>SUM(kuwait!B37,oman!B37,qatar!B37,'saudi arabia'!B37,UAE!B37)</f>
        <v>339.11073115448551</v>
      </c>
      <c r="E37" s="22">
        <f>SUM(kuwait!C37,oman!C37,qatar!C37,'saudi arabia'!C37,UAE!C37)</f>
        <v>433.52602695754956</v>
      </c>
      <c r="F37" s="132">
        <f>SUM(kuwait!D37,oman!D37,qatar!D37,'saudi arabia'!D37,UAE!D37)</f>
        <v>442.10867960355495</v>
      </c>
      <c r="G37" s="22" t="e">
        <f>SUM(kuwait!#REF!,oman!#REF!,qatar!#REF!,'saudi arabia'!#REF!,UAE!#REF!)</f>
        <v>#REF!</v>
      </c>
      <c r="H37" s="22" t="e">
        <f>SUM(kuwait!#REF!,oman!#REF!,qatar!#REF!,'saudi arabia'!#REF!,UAE!#REF!)</f>
        <v>#REF!</v>
      </c>
      <c r="I37" s="22">
        <f>SUM(kuwait!G37,oman!G37,qatar!G37,'saudi arabia'!G37,UAE!G37)</f>
        <v>0.40668708531781156</v>
      </c>
      <c r="J37" s="22">
        <f>SUM(kuwait!H37,oman!H37,qatar!H37,'saudi arabia'!H37,UAE!H37)</f>
        <v>1.5864137462636216</v>
      </c>
      <c r="K37" s="132">
        <f>SUM(kuwait!I37,oman!I37,qatar!I37,'saudi arabia'!I37,UAE!I37)</f>
        <v>5.1326539986804631</v>
      </c>
      <c r="L37" s="50" t="s">
        <v>58</v>
      </c>
      <c r="N37" s="168" t="e">
        <f t="shared" si="3"/>
        <v>#REF!</v>
      </c>
      <c r="O37" s="168" t="e">
        <f t="shared" si="3"/>
        <v>#REF!</v>
      </c>
      <c r="P37" s="168" t="str">
        <f t="shared" si="3"/>
        <v>.</v>
      </c>
      <c r="Q37" s="168" t="str">
        <f t="shared" si="3"/>
        <v>.</v>
      </c>
      <c r="R37" s="168" t="str">
        <f t="shared" si="3"/>
        <v>.</v>
      </c>
      <c r="S37" s="168" t="e">
        <f t="shared" si="3"/>
        <v>#REF!</v>
      </c>
      <c r="T37" s="168" t="e">
        <f t="shared" si="3"/>
        <v>#REF!</v>
      </c>
      <c r="U37" s="168" t="str">
        <f t="shared" si="3"/>
        <v>.</v>
      </c>
      <c r="V37" s="168" t="str">
        <f t="shared" si="3"/>
        <v>.</v>
      </c>
      <c r="W37" s="168" t="str">
        <f t="shared" si="3"/>
        <v>.</v>
      </c>
    </row>
    <row r="38" spans="1:23" x14ac:dyDescent="0.2">
      <c r="A38" s="38" t="s">
        <v>59</v>
      </c>
      <c r="B38" s="39" t="e">
        <f>SUM(kuwait!#REF!,oman!#REF!,qatar!#REF!,'saudi arabia'!#REF!,UAE!#REF!)</f>
        <v>#REF!</v>
      </c>
      <c r="C38" s="39" t="e">
        <f>SUM(kuwait!#REF!,oman!#REF!,qatar!#REF!,'saudi arabia'!#REF!,UAE!#REF!)</f>
        <v>#REF!</v>
      </c>
      <c r="D38" s="39">
        <f>SUM(kuwait!B38,oman!B38,qatar!B38,'saudi arabia'!B38,UAE!B38)</f>
        <v>436.03845498464739</v>
      </c>
      <c r="E38" s="39">
        <f>SUM(kuwait!C38,oman!C38,qatar!C38,'saudi arabia'!C38,UAE!C38)</f>
        <v>605.77784083398694</v>
      </c>
      <c r="F38" s="136">
        <f>SUM(kuwait!D38,oman!D38,qatar!D38,'saudi arabia'!D38,UAE!D38)</f>
        <v>868.57103675805774</v>
      </c>
      <c r="G38" s="39" t="e">
        <f>SUM(kuwait!#REF!,oman!#REF!,qatar!#REF!,'saudi arabia'!#REF!,UAE!#REF!)</f>
        <v>#REF!</v>
      </c>
      <c r="H38" s="39" t="e">
        <f>SUM(kuwait!#REF!,oman!#REF!,qatar!#REF!,'saudi arabia'!#REF!,UAE!#REF!)</f>
        <v>#REF!</v>
      </c>
      <c r="I38" s="39">
        <f>SUM(kuwait!G38,oman!G38,qatar!G38,'saudi arabia'!G38,UAE!G38)</f>
        <v>371.20617970111186</v>
      </c>
      <c r="J38" s="39">
        <f>SUM(kuwait!H38,oman!H38,qatar!H38,'saudi arabia'!H38,UAE!H38)</f>
        <v>476.5630713148343</v>
      </c>
      <c r="K38" s="136">
        <f>SUM(kuwait!I38,oman!I38,qatar!I38,'saudi arabia'!I38,UAE!I38)</f>
        <v>353.428079414845</v>
      </c>
      <c r="L38" s="40" t="s">
        <v>60</v>
      </c>
      <c r="N38" s="168" t="e">
        <f t="shared" si="3"/>
        <v>#REF!</v>
      </c>
      <c r="O38" s="168" t="e">
        <f t="shared" si="3"/>
        <v>#REF!</v>
      </c>
      <c r="P38" s="168" t="str">
        <f t="shared" si="3"/>
        <v>.</v>
      </c>
      <c r="Q38" s="168" t="str">
        <f t="shared" si="3"/>
        <v>.</v>
      </c>
      <c r="R38" s="168" t="str">
        <f t="shared" si="3"/>
        <v>.</v>
      </c>
      <c r="S38" s="168" t="e">
        <f t="shared" si="3"/>
        <v>#REF!</v>
      </c>
      <c r="T38" s="168" t="e">
        <f t="shared" si="3"/>
        <v>#REF!</v>
      </c>
      <c r="U38" s="168" t="str">
        <f t="shared" si="3"/>
        <v>.</v>
      </c>
      <c r="V38" s="168" t="str">
        <f t="shared" si="3"/>
        <v>.</v>
      </c>
      <c r="W38" s="168" t="str">
        <f t="shared" si="3"/>
        <v>.</v>
      </c>
    </row>
    <row r="39" spans="1:23" x14ac:dyDescent="0.2">
      <c r="A39" s="38" t="s">
        <v>61</v>
      </c>
      <c r="B39" s="39" t="e">
        <f>SUM(kuwait!#REF!,oman!#REF!,qatar!#REF!,'saudi arabia'!#REF!,UAE!#REF!)</f>
        <v>#REF!</v>
      </c>
      <c r="C39" s="39" t="e">
        <f>SUM(kuwait!#REF!,oman!#REF!,qatar!#REF!,'saudi arabia'!#REF!,UAE!#REF!)</f>
        <v>#REF!</v>
      </c>
      <c r="D39" s="39">
        <f>SUM(kuwait!B39,oman!B39,qatar!B39,'saudi arabia'!B39,UAE!B39)</f>
        <v>8989.0058026358765</v>
      </c>
      <c r="E39" s="39">
        <f>SUM(kuwait!C39,oman!C39,qatar!C39,'saudi arabia'!C39,UAE!C39)</f>
        <v>11203.500604650899</v>
      </c>
      <c r="F39" s="136">
        <f>SUM(kuwait!D39,oman!D39,qatar!D39,'saudi arabia'!D39,UAE!D39)</f>
        <v>16746.920497479459</v>
      </c>
      <c r="G39" s="39" t="e">
        <f>SUM(kuwait!#REF!,oman!#REF!,qatar!#REF!,'saudi arabia'!#REF!,UAE!#REF!)</f>
        <v>#REF!</v>
      </c>
      <c r="H39" s="39" t="e">
        <f>SUM(kuwait!#REF!,oman!#REF!,qatar!#REF!,'saudi arabia'!#REF!,UAE!#REF!)</f>
        <v>#REF!</v>
      </c>
      <c r="I39" s="39">
        <f>SUM(kuwait!G39,oman!G39,qatar!G39,'saudi arabia'!G39,UAE!G39)</f>
        <v>5235.5857858499803</v>
      </c>
      <c r="J39" s="39">
        <f>SUM(kuwait!H39,oman!H39,qatar!H39,'saudi arabia'!H39,UAE!H39)</f>
        <v>17740.79118300381</v>
      </c>
      <c r="K39" s="136">
        <f>SUM(kuwait!I39,oman!I39,qatar!I39,'saudi arabia'!I39,UAE!I39)</f>
        <v>3688.5795943351113</v>
      </c>
      <c r="L39" s="40" t="s">
        <v>62</v>
      </c>
      <c r="N39" s="168" t="e">
        <f t="shared" si="3"/>
        <v>#REF!</v>
      </c>
      <c r="O39" s="168" t="e">
        <f t="shared" si="3"/>
        <v>#REF!</v>
      </c>
      <c r="P39" s="168" t="str">
        <f t="shared" si="3"/>
        <v>.</v>
      </c>
      <c r="Q39" s="168" t="str">
        <f t="shared" si="3"/>
        <v>.</v>
      </c>
      <c r="R39" s="168" t="str">
        <f t="shared" si="3"/>
        <v>.</v>
      </c>
      <c r="S39" s="168" t="e">
        <f t="shared" si="3"/>
        <v>#REF!</v>
      </c>
      <c r="T39" s="168" t="e">
        <f t="shared" si="3"/>
        <v>#REF!</v>
      </c>
      <c r="U39" s="168" t="str">
        <f t="shared" si="3"/>
        <v>.</v>
      </c>
      <c r="V39" s="168" t="str">
        <f t="shared" si="3"/>
        <v>.</v>
      </c>
      <c r="W39" s="168" t="str">
        <f t="shared" si="3"/>
        <v>.</v>
      </c>
    </row>
    <row r="40" spans="1:23" x14ac:dyDescent="0.2">
      <c r="A40" s="41" t="s">
        <v>55</v>
      </c>
      <c r="B40" s="39" t="e">
        <f>SUM(kuwait!#REF!,oman!#REF!,qatar!#REF!,'saudi arabia'!#REF!,UAE!#REF!)</f>
        <v>#REF!</v>
      </c>
      <c r="C40" s="39" t="e">
        <f>SUM(kuwait!#REF!,oman!#REF!,qatar!#REF!,'saudi arabia'!#REF!,UAE!#REF!)</f>
        <v>#REF!</v>
      </c>
      <c r="D40" s="39">
        <f>SUM(kuwait!B40,oman!B40,qatar!B40,'saudi arabia'!B40,UAE!B40)</f>
        <v>413.30117216378051</v>
      </c>
      <c r="E40" s="39">
        <f>SUM(kuwait!C40,oman!C40,qatar!C40,'saudi arabia'!C40,UAE!C40)</f>
        <v>724.22469686439331</v>
      </c>
      <c r="F40" s="136">
        <f>SUM(kuwait!D40,oman!D40,qatar!D40,'saudi arabia'!D40,UAE!D40)</f>
        <v>659.43808795456937</v>
      </c>
      <c r="G40" s="39" t="e">
        <f>SUM(kuwait!#REF!,oman!#REF!,qatar!#REF!,'saudi arabia'!#REF!,UAE!#REF!)</f>
        <v>#REF!</v>
      </c>
      <c r="H40" s="39" t="e">
        <f>SUM(kuwait!#REF!,oman!#REF!,qatar!#REF!,'saudi arabia'!#REF!,UAE!#REF!)</f>
        <v>#REF!</v>
      </c>
      <c r="I40" s="39">
        <f>SUM(kuwait!G40,oman!G40,qatar!G40,'saudi arabia'!G40,UAE!G40)</f>
        <v>83.686052599794394</v>
      </c>
      <c r="J40" s="39">
        <f>SUM(kuwait!H40,oman!H40,qatar!H40,'saudi arabia'!H40,UAE!H40)</f>
        <v>247.03852367018894</v>
      </c>
      <c r="K40" s="136">
        <f>SUM(kuwait!I40,oman!I40,qatar!I40,'saudi arabia'!I40,UAE!I40)</f>
        <v>25.816518959537916</v>
      </c>
      <c r="L40" s="48" t="s">
        <v>56</v>
      </c>
      <c r="N40" s="168" t="e">
        <f t="shared" si="3"/>
        <v>#REF!</v>
      </c>
      <c r="O40" s="168" t="e">
        <f t="shared" si="3"/>
        <v>#REF!</v>
      </c>
      <c r="P40" s="168" t="str">
        <f t="shared" si="3"/>
        <v>.</v>
      </c>
      <c r="Q40" s="168" t="str">
        <f t="shared" si="3"/>
        <v>.</v>
      </c>
      <c r="R40" s="168" t="str">
        <f t="shared" si="3"/>
        <v>.</v>
      </c>
      <c r="S40" s="168" t="e">
        <f t="shared" si="3"/>
        <v>#REF!</v>
      </c>
      <c r="T40" s="168" t="e">
        <f t="shared" si="3"/>
        <v>#REF!</v>
      </c>
      <c r="U40" s="168" t="str">
        <f t="shared" si="3"/>
        <v>.</v>
      </c>
      <c r="V40" s="168" t="str">
        <f t="shared" si="3"/>
        <v>.</v>
      </c>
      <c r="W40" s="168" t="str">
        <f t="shared" si="3"/>
        <v>.</v>
      </c>
    </row>
    <row r="41" spans="1:23" ht="13.5" thickBot="1" x14ac:dyDescent="0.25">
      <c r="A41" s="52" t="s">
        <v>63</v>
      </c>
      <c r="B41" s="54" t="e">
        <f>SUM(kuwait!#REF!,oman!#REF!,qatar!#REF!,'saudi arabia'!#REF!,UAE!#REF!)</f>
        <v>#REF!</v>
      </c>
      <c r="C41" s="54" t="e">
        <f>SUM(kuwait!#REF!,oman!#REF!,qatar!#REF!,'saudi arabia'!#REF!,UAE!#REF!)</f>
        <v>#REF!</v>
      </c>
      <c r="D41" s="54">
        <f>SUM(kuwait!B41,oman!B41,qatar!B41,'saudi arabia'!B41,UAE!B41)</f>
        <v>8557.1016111053868</v>
      </c>
      <c r="E41" s="54">
        <f>SUM(kuwait!C41,oman!C41,qatar!C41,'saudi arabia'!C41,UAE!C41)</f>
        <v>10459.850668402702</v>
      </c>
      <c r="F41" s="138">
        <f>SUM(kuwait!D41,oman!D41,qatar!D41,'saudi arabia'!D41,UAE!D41)</f>
        <v>16068.832245676835</v>
      </c>
      <c r="G41" s="54" t="e">
        <f>SUM(kuwait!#REF!,oman!#REF!,qatar!#REF!,'saudi arabia'!#REF!,UAE!#REF!)</f>
        <v>#REF!</v>
      </c>
      <c r="H41" s="54" t="e">
        <f>SUM(kuwait!#REF!,oman!#REF!,qatar!#REF!,'saudi arabia'!#REF!,UAE!#REF!)</f>
        <v>#REF!</v>
      </c>
      <c r="I41" s="54">
        <f>SUM(kuwait!G41,oman!G41,qatar!G41,'saudi arabia'!G41,UAE!G41)</f>
        <v>5151.2811937275837</v>
      </c>
      <c r="J41" s="54">
        <f>SUM(kuwait!H41,oman!H41,qatar!H41,'saudi arabia'!H41,UAE!H41)</f>
        <v>17492.516383115209</v>
      </c>
      <c r="K41" s="138">
        <f>SUM(kuwait!I41,oman!I41,qatar!I41,'saudi arabia'!I41,UAE!I41)</f>
        <v>3658.0045075318467</v>
      </c>
      <c r="L41" s="55" t="s">
        <v>64</v>
      </c>
      <c r="N41" s="168" t="e">
        <f t="shared" si="3"/>
        <v>#REF!</v>
      </c>
      <c r="O41" s="168" t="e">
        <f t="shared" si="3"/>
        <v>#REF!</v>
      </c>
      <c r="P41" s="168" t="str">
        <f t="shared" si="3"/>
        <v>.</v>
      </c>
      <c r="Q41" s="168" t="str">
        <f t="shared" si="3"/>
        <v>.</v>
      </c>
      <c r="R41" s="168" t="str">
        <f t="shared" si="3"/>
        <v>.</v>
      </c>
      <c r="S41" s="168" t="e">
        <f t="shared" si="3"/>
        <v>#REF!</v>
      </c>
      <c r="T41" s="168" t="e">
        <f t="shared" si="3"/>
        <v>#REF!</v>
      </c>
      <c r="U41" s="168" t="str">
        <f t="shared" si="3"/>
        <v>.</v>
      </c>
      <c r="V41" s="168" t="str">
        <f t="shared" si="3"/>
        <v>.</v>
      </c>
      <c r="W41" s="168" t="str">
        <f t="shared" si="3"/>
        <v>.</v>
      </c>
    </row>
    <row r="42" spans="1:23" ht="15" thickBot="1" x14ac:dyDescent="0.25">
      <c r="A42" s="56" t="s">
        <v>182</v>
      </c>
      <c r="B42" s="57" t="e">
        <f>SUM(kuwait!#REF!,oman!#REF!,qatar!#REF!,'saudi arabia'!#REF!,UAE!#REF!)</f>
        <v>#REF!</v>
      </c>
      <c r="C42" s="57" t="e">
        <f>SUM(kuwait!#REF!,oman!#REF!,qatar!#REF!,'saudi arabia'!#REF!,UAE!#REF!)</f>
        <v>#REF!</v>
      </c>
      <c r="D42" s="57">
        <f>SUM(kuwait!B42,oman!B42,qatar!B42,'saudi arabia'!B42,UAE!B42)</f>
        <v>18.558322189767907</v>
      </c>
      <c r="E42" s="57">
        <f>SUM(kuwait!C42,oman!C42,qatar!C42,'saudi arabia'!C42,UAE!C42)</f>
        <v>19.425239383802325</v>
      </c>
      <c r="F42" s="139">
        <f>SUM(kuwait!D42,oman!D42,qatar!D42,'saudi arabia'!D42,UAE!D42)</f>
        <v>18.650163848052713</v>
      </c>
      <c r="G42" s="57" t="e">
        <f>SUM(kuwait!#REF!,oman!#REF!,qatar!#REF!,'saudi arabia'!#REF!,UAE!#REF!)</f>
        <v>#REF!</v>
      </c>
      <c r="H42" s="57" t="e">
        <f>SUM(kuwait!#REF!,oman!#REF!,qatar!#REF!,'saudi arabia'!#REF!,UAE!#REF!)</f>
        <v>#REF!</v>
      </c>
      <c r="I42" s="57">
        <f>SUM(kuwait!G42,oman!G42,qatar!G42,'saudi arabia'!G42,UAE!G42)</f>
        <v>0.60761360381211715</v>
      </c>
      <c r="J42" s="57">
        <f>SUM(kuwait!H42,oman!H42,qatar!H42,'saudi arabia'!H42,UAE!H42)</f>
        <v>1.2033866262763788</v>
      </c>
      <c r="K42" s="139">
        <f>SUM(kuwait!I42,oman!I42,qatar!I42,'saudi arabia'!I42,UAE!I42)</f>
        <v>4.7140038437268146</v>
      </c>
      <c r="L42" s="58" t="s">
        <v>183</v>
      </c>
      <c r="N42" s="168" t="e">
        <f t="shared" si="3"/>
        <v>#REF!</v>
      </c>
      <c r="O42" s="168" t="e">
        <f t="shared" si="3"/>
        <v>#REF!</v>
      </c>
      <c r="P42" s="168" t="str">
        <f t="shared" si="3"/>
        <v>.</v>
      </c>
      <c r="Q42" s="168" t="str">
        <f t="shared" si="3"/>
        <v>.</v>
      </c>
      <c r="R42" s="168" t="str">
        <f t="shared" si="3"/>
        <v>.</v>
      </c>
      <c r="S42" s="168" t="e">
        <f t="shared" si="3"/>
        <v>#REF!</v>
      </c>
      <c r="T42" s="168" t="e">
        <f t="shared" si="3"/>
        <v>#REF!</v>
      </c>
      <c r="U42" s="168" t="str">
        <f t="shared" si="3"/>
        <v>.</v>
      </c>
      <c r="V42" s="168" t="str">
        <f t="shared" si="3"/>
        <v>.</v>
      </c>
      <c r="W42" s="168" t="str">
        <f t="shared" si="3"/>
        <v>.</v>
      </c>
    </row>
    <row r="43" spans="1:23" x14ac:dyDescent="0.2">
      <c r="A43" s="38" t="s">
        <v>65</v>
      </c>
      <c r="B43" s="39" t="e">
        <f>SUM(kuwait!#REF!,oman!#REF!,qatar!#REF!,'saudi arabia'!#REF!,UAE!#REF!)</f>
        <v>#REF!</v>
      </c>
      <c r="C43" s="39" t="e">
        <f>SUM(kuwait!#REF!,oman!#REF!,qatar!#REF!,'saudi arabia'!#REF!,UAE!#REF!)</f>
        <v>#REF!</v>
      </c>
      <c r="D43" s="39">
        <f>SUM(kuwait!B43,oman!B43,qatar!B43,'saudi arabia'!B43,UAE!B43)</f>
        <v>354.35201516616013</v>
      </c>
      <c r="E43" s="39">
        <f>SUM(kuwait!C43,oman!C43,qatar!C43,'saudi arabia'!C43,UAE!C43)</f>
        <v>407.62639809514417</v>
      </c>
      <c r="F43" s="136">
        <f>SUM(kuwait!D43,oman!D43,qatar!D43,'saudi arabia'!D43,UAE!D43)</f>
        <v>440.47834242001358</v>
      </c>
      <c r="G43" s="39" t="e">
        <f>SUM(kuwait!#REF!,oman!#REF!,qatar!#REF!,'saudi arabia'!#REF!,UAE!#REF!)</f>
        <v>#REF!</v>
      </c>
      <c r="H43" s="39" t="e">
        <f>SUM(kuwait!#REF!,oman!#REF!,qatar!#REF!,'saudi arabia'!#REF!,UAE!#REF!)</f>
        <v>#REF!</v>
      </c>
      <c r="I43" s="39">
        <f>SUM(kuwait!G43,oman!G43,qatar!G43,'saudi arabia'!G43,UAE!G43)</f>
        <v>99.914938080326763</v>
      </c>
      <c r="J43" s="39">
        <f>SUM(kuwait!H43,oman!H43,qatar!H43,'saudi arabia'!H43,UAE!H43)</f>
        <v>104.29307759019741</v>
      </c>
      <c r="K43" s="136">
        <f>SUM(kuwait!I43,oman!I43,qatar!I43,'saudi arabia'!I43,UAE!I43)</f>
        <v>60.090931335347328</v>
      </c>
      <c r="L43" s="40" t="s">
        <v>66</v>
      </c>
      <c r="N43" s="168" t="e">
        <f t="shared" si="3"/>
        <v>#REF!</v>
      </c>
      <c r="O43" s="168" t="e">
        <f t="shared" si="3"/>
        <v>#REF!</v>
      </c>
      <c r="P43" s="168" t="str">
        <f t="shared" si="3"/>
        <v>.</v>
      </c>
      <c r="Q43" s="168" t="str">
        <f t="shared" si="3"/>
        <v>.</v>
      </c>
      <c r="R43" s="168" t="str">
        <f t="shared" si="3"/>
        <v>.</v>
      </c>
      <c r="S43" s="168" t="e">
        <f t="shared" si="3"/>
        <v>#REF!</v>
      </c>
      <c r="T43" s="168" t="e">
        <f t="shared" si="3"/>
        <v>#REF!</v>
      </c>
      <c r="U43" s="168" t="str">
        <f t="shared" si="3"/>
        <v>.</v>
      </c>
      <c r="V43" s="168" t="str">
        <f t="shared" si="3"/>
        <v>.</v>
      </c>
      <c r="W43" s="168" t="str">
        <f t="shared" si="3"/>
        <v>.</v>
      </c>
    </row>
    <row r="44" spans="1:23" s="13" customFormat="1" x14ac:dyDescent="0.2">
      <c r="A44" s="41" t="s">
        <v>67</v>
      </c>
      <c r="B44" s="39" t="e">
        <f>SUM(kuwait!#REF!,oman!#REF!,qatar!#REF!,'saudi arabia'!#REF!,UAE!#REF!)</f>
        <v>#REF!</v>
      </c>
      <c r="C44" s="39" t="e">
        <f>SUM(kuwait!#REF!,oman!#REF!,qatar!#REF!,'saudi arabia'!#REF!,UAE!#REF!)</f>
        <v>#REF!</v>
      </c>
      <c r="D44" s="39">
        <f>SUM(kuwait!B44,oman!B44,qatar!B44,'saudi arabia'!B44,UAE!B44)</f>
        <v>10123.528693206885</v>
      </c>
      <c r="E44" s="39">
        <f>SUM(kuwait!C44,oman!C44,qatar!C44,'saudi arabia'!C44,UAE!C44)</f>
        <v>11521.259892477639</v>
      </c>
      <c r="F44" s="136">
        <f>SUM(kuwait!D44,oman!D44,qatar!D44,'saudi arabia'!D44,UAE!D44)</f>
        <v>12781.591271043057</v>
      </c>
      <c r="G44" s="39" t="e">
        <f>SUM(kuwait!#REF!,oman!#REF!,qatar!#REF!,'saudi arabia'!#REF!,UAE!#REF!)</f>
        <v>#REF!</v>
      </c>
      <c r="H44" s="39" t="e">
        <f>SUM(kuwait!#REF!,oman!#REF!,qatar!#REF!,'saudi arabia'!#REF!,UAE!#REF!)</f>
        <v>#REF!</v>
      </c>
      <c r="I44" s="39">
        <f>SUM(kuwait!G44,oman!G44,qatar!G44,'saudi arabia'!G44,UAE!G44)</f>
        <v>1482.0596668682474</v>
      </c>
      <c r="J44" s="39">
        <f>SUM(kuwait!H44,oman!H44,qatar!H44,'saudi arabia'!H44,UAE!H44)</f>
        <v>1813.3735092736092</v>
      </c>
      <c r="K44" s="136">
        <f>SUM(kuwait!I44,oman!I44,qatar!I44,'saudi arabia'!I44,UAE!I44)</f>
        <v>1853.4453278223948</v>
      </c>
      <c r="L44" s="42" t="s">
        <v>68</v>
      </c>
      <c r="M44" s="12"/>
      <c r="N44" s="168" t="e">
        <f t="shared" si="3"/>
        <v>#REF!</v>
      </c>
      <c r="O44" s="168" t="e">
        <f t="shared" si="3"/>
        <v>#REF!</v>
      </c>
      <c r="P44" s="168" t="str">
        <f t="shared" si="3"/>
        <v>.</v>
      </c>
      <c r="Q44" s="168" t="str">
        <f t="shared" si="3"/>
        <v>.</v>
      </c>
      <c r="R44" s="168" t="str">
        <f t="shared" si="3"/>
        <v>.</v>
      </c>
      <c r="S44" s="168" t="e">
        <f t="shared" si="3"/>
        <v>#REF!</v>
      </c>
      <c r="T44" s="168" t="e">
        <f t="shared" si="3"/>
        <v>#REF!</v>
      </c>
      <c r="U44" s="168" t="str">
        <f t="shared" si="3"/>
        <v>.</v>
      </c>
      <c r="V44" s="168" t="str">
        <f t="shared" si="3"/>
        <v>.</v>
      </c>
      <c r="W44" s="168" t="str">
        <f t="shared" si="3"/>
        <v>.</v>
      </c>
    </row>
    <row r="45" spans="1:23" x14ac:dyDescent="0.2">
      <c r="A45" s="38" t="s">
        <v>69</v>
      </c>
      <c r="B45" s="39" t="e">
        <f>SUM(kuwait!#REF!,oman!#REF!,qatar!#REF!,'saudi arabia'!#REF!,UAE!#REF!)</f>
        <v>#REF!</v>
      </c>
      <c r="C45" s="39" t="e">
        <f>SUM(kuwait!#REF!,oman!#REF!,qatar!#REF!,'saudi arabia'!#REF!,UAE!#REF!)</f>
        <v>#REF!</v>
      </c>
      <c r="D45" s="39">
        <f>SUM(kuwait!B45,oman!B45,qatar!B45,'saudi arabia'!B45,UAE!B45)</f>
        <v>65.520716148082982</v>
      </c>
      <c r="E45" s="39">
        <f>SUM(kuwait!C45,oman!C45,qatar!C45,'saudi arabia'!C45,UAE!C45)</f>
        <v>25.438389924515754</v>
      </c>
      <c r="F45" s="136">
        <f>SUM(kuwait!D45,oman!D45,qatar!D45,'saudi arabia'!D45,UAE!D45)</f>
        <v>18.960969512805811</v>
      </c>
      <c r="G45" s="39" t="e">
        <f>SUM(kuwait!#REF!,oman!#REF!,qatar!#REF!,'saudi arabia'!#REF!,UAE!#REF!)</f>
        <v>#REF!</v>
      </c>
      <c r="H45" s="39" t="e">
        <f>SUM(kuwait!#REF!,oman!#REF!,qatar!#REF!,'saudi arabia'!#REF!,UAE!#REF!)</f>
        <v>#REF!</v>
      </c>
      <c r="I45" s="39">
        <f>SUM(kuwait!G45,oman!G45,qatar!G45,'saudi arabia'!G45,UAE!G45)</f>
        <v>1.6507201057731513</v>
      </c>
      <c r="J45" s="39">
        <f>SUM(kuwait!H45,oman!H45,qatar!H45,'saudi arabia'!H45,UAE!H45)</f>
        <v>0.68578165554799186</v>
      </c>
      <c r="K45" s="136">
        <f>SUM(kuwait!I45,oman!I45,qatar!I45,'saudi arabia'!I45,UAE!I45)</f>
        <v>1.3064762614023144</v>
      </c>
      <c r="L45" s="40" t="s">
        <v>70</v>
      </c>
      <c r="N45" s="168" t="e">
        <f t="shared" si="3"/>
        <v>#REF!</v>
      </c>
      <c r="O45" s="168" t="e">
        <f t="shared" si="3"/>
        <v>#REF!</v>
      </c>
      <c r="P45" s="168" t="str">
        <f t="shared" si="3"/>
        <v>.</v>
      </c>
      <c r="Q45" s="168" t="str">
        <f t="shared" si="3"/>
        <v>.</v>
      </c>
      <c r="R45" s="168" t="str">
        <f t="shared" si="3"/>
        <v>.</v>
      </c>
      <c r="S45" s="168" t="e">
        <f t="shared" si="3"/>
        <v>#REF!</v>
      </c>
      <c r="T45" s="168" t="e">
        <f t="shared" si="3"/>
        <v>#REF!</v>
      </c>
      <c r="U45" s="168" t="str">
        <f t="shared" si="3"/>
        <v>.</v>
      </c>
      <c r="V45" s="168" t="str">
        <f t="shared" si="3"/>
        <v>.</v>
      </c>
      <c r="W45" s="168" t="str">
        <f t="shared" si="3"/>
        <v>.</v>
      </c>
    </row>
    <row r="46" spans="1:23" s="13" customFormat="1" x14ac:dyDescent="0.2">
      <c r="A46" s="41" t="s">
        <v>71</v>
      </c>
      <c r="B46" s="39" t="e">
        <f>SUM(kuwait!#REF!,oman!#REF!,qatar!#REF!,'saudi arabia'!#REF!,UAE!#REF!)</f>
        <v>#REF!</v>
      </c>
      <c r="C46" s="39" t="e">
        <f>SUM(kuwait!#REF!,oman!#REF!,qatar!#REF!,'saudi arabia'!#REF!,UAE!#REF!)</f>
        <v>#REF!</v>
      </c>
      <c r="D46" s="39">
        <f>SUM(kuwait!B46,oman!B46,qatar!B46,'saudi arabia'!B46,UAE!B46)</f>
        <v>2550.619898739707</v>
      </c>
      <c r="E46" s="39">
        <f>SUM(kuwait!C46,oman!C46,qatar!C46,'saudi arabia'!C46,UAE!C46)</f>
        <v>2934.1679230488126</v>
      </c>
      <c r="F46" s="136">
        <f>SUM(kuwait!D46,oman!D46,qatar!D46,'saudi arabia'!D46,UAE!D46)</f>
        <v>4269.8264264845593</v>
      </c>
      <c r="G46" s="39" t="e">
        <f>SUM(kuwait!#REF!,oman!#REF!,qatar!#REF!,'saudi arabia'!#REF!,UAE!#REF!)</f>
        <v>#REF!</v>
      </c>
      <c r="H46" s="39" t="e">
        <f>SUM(kuwait!#REF!,oman!#REF!,qatar!#REF!,'saudi arabia'!#REF!,UAE!#REF!)</f>
        <v>#REF!</v>
      </c>
      <c r="I46" s="39">
        <f>SUM(kuwait!G46,oman!G46,qatar!G46,'saudi arabia'!G46,UAE!G46)</f>
        <v>407.38483330457177</v>
      </c>
      <c r="J46" s="39">
        <f>SUM(kuwait!H46,oman!H46,qatar!H46,'saudi arabia'!H46,UAE!H46)</f>
        <v>433.3116838926544</v>
      </c>
      <c r="K46" s="136">
        <f>SUM(kuwait!I46,oman!I46,qatar!I46,'saudi arabia'!I46,UAE!I46)</f>
        <v>389.20691782554786</v>
      </c>
      <c r="L46" s="42" t="s">
        <v>72</v>
      </c>
      <c r="M46" s="12"/>
      <c r="N46" s="168" t="e">
        <f t="shared" si="3"/>
        <v>#REF!</v>
      </c>
      <c r="O46" s="168" t="e">
        <f t="shared" si="3"/>
        <v>#REF!</v>
      </c>
      <c r="P46" s="168" t="str">
        <f t="shared" si="3"/>
        <v>.</v>
      </c>
      <c r="Q46" s="168" t="str">
        <f t="shared" si="3"/>
        <v>.</v>
      </c>
      <c r="R46" s="168" t="str">
        <f t="shared" si="3"/>
        <v>.</v>
      </c>
      <c r="S46" s="168" t="e">
        <f t="shared" si="3"/>
        <v>#REF!</v>
      </c>
      <c r="T46" s="168" t="e">
        <f t="shared" si="3"/>
        <v>#REF!</v>
      </c>
      <c r="U46" s="168" t="str">
        <f t="shared" si="3"/>
        <v>.</v>
      </c>
      <c r="V46" s="168" t="str">
        <f t="shared" si="3"/>
        <v>.</v>
      </c>
      <c r="W46" s="168" t="str">
        <f t="shared" si="3"/>
        <v>.</v>
      </c>
    </row>
    <row r="47" spans="1:23" x14ac:dyDescent="0.2">
      <c r="A47" s="41" t="s">
        <v>73</v>
      </c>
      <c r="B47" s="39" t="e">
        <f>SUM(kuwait!#REF!,oman!#REF!,qatar!#REF!,'saudi arabia'!#REF!,UAE!#REF!)</f>
        <v>#REF!</v>
      </c>
      <c r="C47" s="39" t="e">
        <f>SUM(kuwait!#REF!,oman!#REF!,qatar!#REF!,'saudi arabia'!#REF!,UAE!#REF!)</f>
        <v>#REF!</v>
      </c>
      <c r="D47" s="39">
        <f>SUM(kuwait!B47,oman!B47,qatar!B47,'saudi arabia'!B47,UAE!B47)</f>
        <v>1497.1251794219111</v>
      </c>
      <c r="E47" s="39">
        <f>SUM(kuwait!C47,oman!C47,qatar!C47,'saudi arabia'!C47,UAE!C47)</f>
        <v>2052.6695250603616</v>
      </c>
      <c r="F47" s="136">
        <f>SUM(kuwait!D47,oman!D47,qatar!D47,'saudi arabia'!D47,UAE!D47)</f>
        <v>1487.1623897895911</v>
      </c>
      <c r="G47" s="39" t="e">
        <f>SUM(kuwait!#REF!,oman!#REF!,qatar!#REF!,'saudi arabia'!#REF!,UAE!#REF!)</f>
        <v>#REF!</v>
      </c>
      <c r="H47" s="39" t="e">
        <f>SUM(kuwait!#REF!,oman!#REF!,qatar!#REF!,'saudi arabia'!#REF!,UAE!#REF!)</f>
        <v>#REF!</v>
      </c>
      <c r="I47" s="39">
        <f>SUM(kuwait!G47,oman!G47,qatar!G47,'saudi arabia'!G47,UAE!G47)</f>
        <v>117.93709727158847</v>
      </c>
      <c r="J47" s="39">
        <f>SUM(kuwait!H47,oman!H47,qatar!H47,'saudi arabia'!H47,UAE!H47)</f>
        <v>117.33912941222034</v>
      </c>
      <c r="K47" s="136">
        <f>SUM(kuwait!I47,oman!I47,qatar!I47,'saudi arabia'!I47,UAE!I47)</f>
        <v>311.36521364569813</v>
      </c>
      <c r="L47" s="42" t="s">
        <v>74</v>
      </c>
      <c r="N47" s="168" t="e">
        <f t="shared" si="3"/>
        <v>#REF!</v>
      </c>
      <c r="O47" s="168" t="e">
        <f t="shared" si="3"/>
        <v>#REF!</v>
      </c>
      <c r="P47" s="168" t="str">
        <f t="shared" si="3"/>
        <v>.</v>
      </c>
      <c r="Q47" s="168" t="str">
        <f t="shared" si="3"/>
        <v>.</v>
      </c>
      <c r="R47" s="168" t="str">
        <f t="shared" si="3"/>
        <v>.</v>
      </c>
      <c r="S47" s="168" t="e">
        <f t="shared" si="3"/>
        <v>#REF!</v>
      </c>
      <c r="T47" s="168" t="e">
        <f t="shared" si="3"/>
        <v>#REF!</v>
      </c>
      <c r="U47" s="168" t="str">
        <f t="shared" si="3"/>
        <v>.</v>
      </c>
      <c r="V47" s="168" t="str">
        <f t="shared" si="3"/>
        <v>.</v>
      </c>
      <c r="W47" s="168" t="str">
        <f t="shared" si="3"/>
        <v>.</v>
      </c>
    </row>
    <row r="48" spans="1:23" ht="13.5" thickBot="1" x14ac:dyDescent="0.25">
      <c r="A48" s="59" t="s">
        <v>75</v>
      </c>
      <c r="B48" s="60" t="e">
        <f>SUM(kuwait!#REF!,oman!#REF!,qatar!#REF!,'saudi arabia'!#REF!,UAE!#REF!)</f>
        <v>#REF!</v>
      </c>
      <c r="C48" s="60" t="e">
        <f>SUM(kuwait!#REF!,oman!#REF!,qatar!#REF!,'saudi arabia'!#REF!,UAE!#REF!)</f>
        <v>#REF!</v>
      </c>
      <c r="D48" s="60">
        <f>SUM(kuwait!B48,oman!B48,qatar!B48,'saudi arabia'!B48,UAE!B48)</f>
        <v>157.68084609314889</v>
      </c>
      <c r="E48" s="60">
        <f>SUM(kuwait!C48,oman!C48,qatar!C48,'saudi arabia'!C48,UAE!C48)</f>
        <v>153.48227646852672</v>
      </c>
      <c r="F48" s="140">
        <f>SUM(kuwait!D48,oman!D48,qatar!D48,'saudi arabia'!D48,UAE!D48)</f>
        <v>172.65717857565269</v>
      </c>
      <c r="G48" s="60" t="e">
        <f>SUM(kuwait!#REF!,oman!#REF!,qatar!#REF!,'saudi arabia'!#REF!,UAE!#REF!)</f>
        <v>#REF!</v>
      </c>
      <c r="H48" s="60" t="e">
        <f>SUM(kuwait!#REF!,oman!#REF!,qatar!#REF!,'saudi arabia'!#REF!,UAE!#REF!)</f>
        <v>#REF!</v>
      </c>
      <c r="I48" s="60">
        <f>SUM(kuwait!G48,oman!G48,qatar!G48,'saudi arabia'!G48,UAE!G48)</f>
        <v>38.215767527198359</v>
      </c>
      <c r="J48" s="60">
        <f>SUM(kuwait!H48,oman!H48,qatar!H48,'saudi arabia'!H48,UAE!H48)</f>
        <v>32.412167384560512</v>
      </c>
      <c r="K48" s="140">
        <f>SUM(kuwait!I48,oman!I48,qatar!I48,'saudi arabia'!I48,UAE!I48)</f>
        <v>55.553649010929178</v>
      </c>
      <c r="L48" s="61" t="s">
        <v>197</v>
      </c>
      <c r="N48" s="168" t="e">
        <f t="shared" si="3"/>
        <v>#REF!</v>
      </c>
      <c r="O48" s="168" t="e">
        <f t="shared" si="3"/>
        <v>#REF!</v>
      </c>
      <c r="P48" s="168" t="str">
        <f t="shared" si="3"/>
        <v>.</v>
      </c>
      <c r="Q48" s="168" t="str">
        <f t="shared" si="3"/>
        <v>.</v>
      </c>
      <c r="R48" s="168" t="str">
        <f t="shared" si="3"/>
        <v>.</v>
      </c>
      <c r="S48" s="168" t="e">
        <f t="shared" si="3"/>
        <v>#REF!</v>
      </c>
      <c r="T48" s="168" t="e">
        <f t="shared" si="3"/>
        <v>#REF!</v>
      </c>
      <c r="U48" s="168" t="str">
        <f t="shared" si="3"/>
        <v>.</v>
      </c>
      <c r="V48" s="168" t="str">
        <f t="shared" si="3"/>
        <v>.</v>
      </c>
      <c r="W48" s="168" t="str">
        <f t="shared" si="3"/>
        <v>.</v>
      </c>
    </row>
    <row r="49" spans="1:23" s="13" customFormat="1" ht="19.5" thickBot="1" x14ac:dyDescent="0.35">
      <c r="A49" s="107" t="s">
        <v>76</v>
      </c>
      <c r="B49" s="27" t="e">
        <f>SUM(kuwait!#REF!,oman!#REF!,qatar!#REF!,'saudi arabia'!#REF!,UAE!#REF!)</f>
        <v>#REF!</v>
      </c>
      <c r="C49" s="27" t="e">
        <f>SUM(kuwait!#REF!,oman!#REF!,qatar!#REF!,'saudi arabia'!#REF!,UAE!#REF!)</f>
        <v>#REF!</v>
      </c>
      <c r="D49" s="27">
        <f>SUM(kuwait!B49,oman!B49,qatar!B49,'saudi arabia'!B49,UAE!B49)</f>
        <v>52380.538070361574</v>
      </c>
      <c r="E49" s="27">
        <f>SUM(kuwait!C49,oman!C49,qatar!C49,'saudi arabia'!C49,UAE!C49)</f>
        <v>63373.067293188913</v>
      </c>
      <c r="F49" s="133">
        <f>SUM(kuwait!D49,oman!D49,qatar!D49,'saudi arabia'!D49,UAE!D49)</f>
        <v>68590.518077740766</v>
      </c>
      <c r="G49" s="18" t="e">
        <f>SUM(kuwait!#REF!,oman!#REF!,qatar!#REF!,'saudi arabia'!#REF!,UAE!#REF!)</f>
        <v>#REF!</v>
      </c>
      <c r="H49" s="18" t="e">
        <f>SUM(kuwait!#REF!,oman!#REF!,qatar!#REF!,'saudi arabia'!#REF!,UAE!#REF!)</f>
        <v>#REF!</v>
      </c>
      <c r="I49" s="18">
        <f>SUM(kuwait!G49,oman!G49,qatar!G49,'saudi arabia'!G49,UAE!G49)</f>
        <v>63083.939445158627</v>
      </c>
      <c r="J49" s="18">
        <f>SUM(kuwait!H49,oman!H49,qatar!H49,'saudi arabia'!H49,UAE!H49)</f>
        <v>67403.406063859788</v>
      </c>
      <c r="K49" s="131">
        <f>SUM(kuwait!I49,oman!I49,qatar!I49,'saudi arabia'!I49,UAE!I49)</f>
        <v>65380.54174122218</v>
      </c>
      <c r="L49" s="108" t="s">
        <v>77</v>
      </c>
      <c r="M49" s="12"/>
      <c r="N49" s="168" t="e">
        <f t="shared" si="3"/>
        <v>#REF!</v>
      </c>
      <c r="O49" s="168" t="e">
        <f t="shared" si="3"/>
        <v>#REF!</v>
      </c>
      <c r="P49" s="168" t="str">
        <f t="shared" si="3"/>
        <v>.</v>
      </c>
      <c r="Q49" s="168" t="str">
        <f t="shared" si="3"/>
        <v>.</v>
      </c>
      <c r="R49" s="168" t="str">
        <f t="shared" si="3"/>
        <v>.</v>
      </c>
      <c r="S49" s="168" t="e">
        <f t="shared" si="3"/>
        <v>#REF!</v>
      </c>
      <c r="T49" s="168" t="e">
        <f t="shared" si="3"/>
        <v>#REF!</v>
      </c>
      <c r="U49" s="168" t="str">
        <f t="shared" si="3"/>
        <v>.</v>
      </c>
      <c r="V49" s="168" t="str">
        <f t="shared" si="3"/>
        <v>.</v>
      </c>
      <c r="W49" s="168" t="str">
        <f t="shared" si="3"/>
        <v>.</v>
      </c>
    </row>
    <row r="50" spans="1:23" ht="15" thickBot="1" x14ac:dyDescent="0.25">
      <c r="A50" s="63" t="s">
        <v>7</v>
      </c>
      <c r="B50" s="30" t="e">
        <f>SUM(kuwait!#REF!,oman!#REF!,qatar!#REF!,'saudi arabia'!#REF!,UAE!#REF!)</f>
        <v>#REF!</v>
      </c>
      <c r="C50" s="30" t="e">
        <f>SUM(kuwait!#REF!,oman!#REF!,qatar!#REF!,'saudi arabia'!#REF!,UAE!#REF!)</f>
        <v>#REF!</v>
      </c>
      <c r="D50" s="30">
        <f>SUM(kuwait!B50,oman!B50,qatar!B50,'saudi arabia'!B50,UAE!B50)</f>
        <v>41013.806051784457</v>
      </c>
      <c r="E50" s="30">
        <f>SUM(kuwait!C50,oman!C50,qatar!C50,'saudi arabia'!C50,UAE!C50)</f>
        <v>50674.263574563207</v>
      </c>
      <c r="F50" s="64">
        <f>SUM(kuwait!D50,oman!D50,qatar!D50,'saudi arabia'!D50,UAE!D50)</f>
        <v>53981.219307304156</v>
      </c>
      <c r="G50" s="30" t="e">
        <f>SUM(kuwait!#REF!,oman!#REF!,qatar!#REF!,'saudi arabia'!#REF!,UAE!#REF!)</f>
        <v>#REF!</v>
      </c>
      <c r="H50" s="30" t="e">
        <f>SUM(kuwait!#REF!,oman!#REF!,qatar!#REF!,'saudi arabia'!#REF!,UAE!#REF!)</f>
        <v>#REF!</v>
      </c>
      <c r="I50" s="30">
        <f>SUM(kuwait!G50,oman!G50,qatar!G50,'saudi arabia'!G50,UAE!G50)</f>
        <v>56342.619978654169</v>
      </c>
      <c r="J50" s="30">
        <f>SUM(kuwait!H50,oman!H50,qatar!H50,'saudi arabia'!H50,UAE!H50)</f>
        <v>61826.572079040445</v>
      </c>
      <c r="K50" s="64">
        <f>SUM(kuwait!I50,oman!I50,qatar!I50,'saudi arabia'!I50,UAE!I50)</f>
        <v>59525.893095220745</v>
      </c>
      <c r="L50" s="65" t="s">
        <v>8</v>
      </c>
      <c r="N50" s="168" t="e">
        <f t="shared" si="3"/>
        <v>#REF!</v>
      </c>
      <c r="O50" s="168" t="e">
        <f t="shared" si="3"/>
        <v>#REF!</v>
      </c>
      <c r="P50" s="168" t="str">
        <f t="shared" si="3"/>
        <v>.</v>
      </c>
      <c r="Q50" s="168" t="str">
        <f t="shared" si="3"/>
        <v>.</v>
      </c>
      <c r="R50" s="168" t="str">
        <f t="shared" si="3"/>
        <v>.</v>
      </c>
      <c r="S50" s="168" t="e">
        <f t="shared" si="3"/>
        <v>#REF!</v>
      </c>
      <c r="T50" s="168" t="e">
        <f t="shared" si="3"/>
        <v>#REF!</v>
      </c>
      <c r="U50" s="168" t="str">
        <f t="shared" si="3"/>
        <v>.</v>
      </c>
      <c r="V50" s="168" t="str">
        <f t="shared" si="3"/>
        <v>.</v>
      </c>
      <c r="W50" s="168" t="str">
        <f t="shared" si="3"/>
        <v>.</v>
      </c>
    </row>
    <row r="51" spans="1:23" x14ac:dyDescent="0.2">
      <c r="A51" s="38" t="s">
        <v>78</v>
      </c>
      <c r="B51" s="39" t="e">
        <f>SUM(kuwait!#REF!,oman!#REF!,qatar!#REF!,'saudi arabia'!#REF!,UAE!#REF!)</f>
        <v>#REF!</v>
      </c>
      <c r="C51" s="39" t="e">
        <f>SUM(kuwait!#REF!,oman!#REF!,qatar!#REF!,'saudi arabia'!#REF!,UAE!#REF!)</f>
        <v>#REF!</v>
      </c>
      <c r="D51" s="39">
        <f>SUM(kuwait!B51,oman!B51,qatar!B51,'saudi arabia'!B51,UAE!B51)</f>
        <v>3630.6600487601318</v>
      </c>
      <c r="E51" s="39">
        <f>SUM(kuwait!C51,oman!C51,qatar!C51,'saudi arabia'!C51,UAE!C51)</f>
        <v>4398.120866752568</v>
      </c>
      <c r="F51" s="136">
        <f>SUM(kuwait!D51,oman!D51,qatar!D51,'saudi arabia'!D51,UAE!D51)</f>
        <v>4180.7541459245786</v>
      </c>
      <c r="G51" s="39" t="e">
        <f>SUM(kuwait!#REF!,oman!#REF!,qatar!#REF!,'saudi arabia'!#REF!,UAE!#REF!)</f>
        <v>#REF!</v>
      </c>
      <c r="H51" s="39" t="e">
        <f>SUM(kuwait!#REF!,oman!#REF!,qatar!#REF!,'saudi arabia'!#REF!,UAE!#REF!)</f>
        <v>#REF!</v>
      </c>
      <c r="I51" s="39">
        <f>SUM(kuwait!G51,oman!G51,qatar!G51,'saudi arabia'!G51,UAE!G51)</f>
        <v>3735.2396423382352</v>
      </c>
      <c r="J51" s="39">
        <f>SUM(kuwait!H51,oman!H51,qatar!H51,'saudi arabia'!H51,UAE!H51)</f>
        <v>2881.1853266689618</v>
      </c>
      <c r="K51" s="136">
        <f>SUM(kuwait!I51,oman!I51,qatar!I51,'saudi arabia'!I51,UAE!I51)</f>
        <v>2883.04261112935</v>
      </c>
      <c r="L51" s="40" t="s">
        <v>79</v>
      </c>
      <c r="N51" s="168" t="e">
        <f t="shared" si="3"/>
        <v>#REF!</v>
      </c>
      <c r="O51" s="168" t="e">
        <f t="shared" si="3"/>
        <v>#REF!</v>
      </c>
      <c r="P51" s="168" t="str">
        <f t="shared" si="3"/>
        <v>.</v>
      </c>
      <c r="Q51" s="168" t="str">
        <f t="shared" si="3"/>
        <v>.</v>
      </c>
      <c r="R51" s="168" t="str">
        <f t="shared" si="3"/>
        <v>.</v>
      </c>
      <c r="S51" s="168" t="e">
        <f t="shared" ref="S51:W101" si="4">IF(G51&lt;0.05,"x",".")</f>
        <v>#REF!</v>
      </c>
      <c r="T51" s="168" t="e">
        <f t="shared" si="4"/>
        <v>#REF!</v>
      </c>
      <c r="U51" s="168" t="str">
        <f t="shared" si="4"/>
        <v>.</v>
      </c>
      <c r="V51" s="168" t="str">
        <f t="shared" si="4"/>
        <v>.</v>
      </c>
      <c r="W51" s="168" t="str">
        <f t="shared" si="4"/>
        <v>.</v>
      </c>
    </row>
    <row r="52" spans="1:23" ht="13.5" thickBot="1" x14ac:dyDescent="0.25">
      <c r="A52" s="38" t="s">
        <v>80</v>
      </c>
      <c r="B52" s="39" t="e">
        <f>SUM(kuwait!#REF!,oman!#REF!,qatar!#REF!,'saudi arabia'!#REF!,UAE!#REF!)</f>
        <v>#REF!</v>
      </c>
      <c r="C52" s="39" t="e">
        <f>SUM(kuwait!#REF!,oman!#REF!,qatar!#REF!,'saudi arabia'!#REF!,UAE!#REF!)</f>
        <v>#REF!</v>
      </c>
      <c r="D52" s="39">
        <f>SUM(kuwait!B52,oman!B52,qatar!B52,'saudi arabia'!B52,UAE!B52)</f>
        <v>37383.146003024325</v>
      </c>
      <c r="E52" s="39">
        <f>SUM(kuwait!C52,oman!C52,qatar!C52,'saudi arabia'!C52,UAE!C52)</f>
        <v>46276.142707810635</v>
      </c>
      <c r="F52" s="136">
        <f>SUM(kuwait!D52,oman!D52,qatar!D52,'saudi arabia'!D52,UAE!D52)</f>
        <v>49800.465161379572</v>
      </c>
      <c r="G52" s="39" t="e">
        <f>SUM(kuwait!#REF!,oman!#REF!,qatar!#REF!,'saudi arabia'!#REF!,UAE!#REF!)</f>
        <v>#REF!</v>
      </c>
      <c r="H52" s="39" t="e">
        <f>SUM(kuwait!#REF!,oman!#REF!,qatar!#REF!,'saudi arabia'!#REF!,UAE!#REF!)</f>
        <v>#REF!</v>
      </c>
      <c r="I52" s="39">
        <f>SUM(kuwait!G52,oman!G52,qatar!G52,'saudi arabia'!G52,UAE!G52)</f>
        <v>52607.380336315931</v>
      </c>
      <c r="J52" s="39">
        <f>SUM(kuwait!H52,oman!H52,qatar!H52,'saudi arabia'!H52,UAE!H52)</f>
        <v>58945.386752371473</v>
      </c>
      <c r="K52" s="136">
        <f>SUM(kuwait!I52,oman!I52,qatar!I52,'saudi arabia'!I52,UAE!I52)</f>
        <v>56642.850484091403</v>
      </c>
      <c r="L52" s="40" t="s">
        <v>198</v>
      </c>
      <c r="N52" s="168" t="e">
        <f t="shared" ref="N52:R102" si="5">IF(B52&lt;0.05,"x",".")</f>
        <v>#REF!</v>
      </c>
      <c r="O52" s="168" t="e">
        <f t="shared" si="5"/>
        <v>#REF!</v>
      </c>
      <c r="P52" s="168" t="str">
        <f t="shared" si="5"/>
        <v>.</v>
      </c>
      <c r="Q52" s="168" t="str">
        <f t="shared" si="5"/>
        <v>.</v>
      </c>
      <c r="R52" s="168" t="str">
        <f t="shared" si="5"/>
        <v>.</v>
      </c>
      <c r="S52" s="168" t="e">
        <f t="shared" si="4"/>
        <v>#REF!</v>
      </c>
      <c r="T52" s="168" t="e">
        <f t="shared" si="4"/>
        <v>#REF!</v>
      </c>
      <c r="U52" s="168" t="str">
        <f t="shared" si="4"/>
        <v>.</v>
      </c>
      <c r="V52" s="168" t="str">
        <f t="shared" si="4"/>
        <v>.</v>
      </c>
      <c r="W52" s="168" t="str">
        <f t="shared" si="4"/>
        <v>.</v>
      </c>
    </row>
    <row r="53" spans="1:23" ht="15" thickBot="1" x14ac:dyDescent="0.25">
      <c r="A53" s="66" t="s">
        <v>81</v>
      </c>
      <c r="B53" s="30" t="e">
        <f>SUM(kuwait!#REF!,oman!#REF!,qatar!#REF!,'saudi arabia'!#REF!,UAE!#REF!)</f>
        <v>#REF!</v>
      </c>
      <c r="C53" s="30" t="e">
        <f>SUM(kuwait!#REF!,oman!#REF!,qatar!#REF!,'saudi arabia'!#REF!,UAE!#REF!)</f>
        <v>#REF!</v>
      </c>
      <c r="D53" s="30">
        <f>SUM(kuwait!B53,oman!B53,qatar!B53,'saudi arabia'!B53,UAE!B53)</f>
        <v>11366.732018577117</v>
      </c>
      <c r="E53" s="30">
        <f>SUM(kuwait!C53,oman!C53,qatar!C53,'saudi arabia'!C53,UAE!C53)</f>
        <v>12698.803718625697</v>
      </c>
      <c r="F53" s="64">
        <f>SUM(kuwait!D53,oman!D53,qatar!D53,'saudi arabia'!D53,UAE!D53)</f>
        <v>14609.298770436608</v>
      </c>
      <c r="G53" s="30" t="e">
        <f>SUM(kuwait!#REF!,oman!#REF!,qatar!#REF!,'saudi arabia'!#REF!,UAE!#REF!)</f>
        <v>#REF!</v>
      </c>
      <c r="H53" s="30" t="e">
        <f>SUM(kuwait!#REF!,oman!#REF!,qatar!#REF!,'saudi arabia'!#REF!,UAE!#REF!)</f>
        <v>#REF!</v>
      </c>
      <c r="I53" s="30">
        <f>SUM(kuwait!G53,oman!G53,qatar!G53,'saudi arabia'!G53,UAE!G53)</f>
        <v>6741.3194665044584</v>
      </c>
      <c r="J53" s="30">
        <f>SUM(kuwait!H53,oman!H53,qatar!H53,'saudi arabia'!H53,UAE!H53)</f>
        <v>5576.8339848193518</v>
      </c>
      <c r="K53" s="64">
        <f>SUM(kuwait!I53,oman!I53,qatar!I53,'saudi arabia'!I53,UAE!I53)</f>
        <v>5854.6486460014321</v>
      </c>
      <c r="L53" s="65" t="s">
        <v>82</v>
      </c>
      <c r="N53" s="168" t="e">
        <f t="shared" si="5"/>
        <v>#REF!</v>
      </c>
      <c r="O53" s="168" t="e">
        <f t="shared" si="5"/>
        <v>#REF!</v>
      </c>
      <c r="P53" s="168" t="str">
        <f t="shared" si="5"/>
        <v>.</v>
      </c>
      <c r="Q53" s="168" t="str">
        <f t="shared" si="5"/>
        <v>.</v>
      </c>
      <c r="R53" s="168" t="str">
        <f t="shared" si="5"/>
        <v>.</v>
      </c>
      <c r="S53" s="168" t="e">
        <f t="shared" si="4"/>
        <v>#REF!</v>
      </c>
      <c r="T53" s="168" t="e">
        <f t="shared" si="4"/>
        <v>#REF!</v>
      </c>
      <c r="U53" s="168" t="str">
        <f t="shared" si="4"/>
        <v>.</v>
      </c>
      <c r="V53" s="168" t="str">
        <f t="shared" si="4"/>
        <v>.</v>
      </c>
      <c r="W53" s="168" t="str">
        <f t="shared" si="4"/>
        <v>.</v>
      </c>
    </row>
    <row r="54" spans="1:23" ht="25.5" x14ac:dyDescent="0.2">
      <c r="A54" s="49" t="s">
        <v>83</v>
      </c>
      <c r="B54" s="67" t="e">
        <f>SUM(kuwait!#REF!,oman!#REF!,qatar!#REF!,'saudi arabia'!#REF!,UAE!#REF!)</f>
        <v>#REF!</v>
      </c>
      <c r="C54" s="67" t="e">
        <f>SUM(kuwait!#REF!,oman!#REF!,qatar!#REF!,'saudi arabia'!#REF!,UAE!#REF!)</f>
        <v>#REF!</v>
      </c>
      <c r="D54" s="67">
        <f>SUM(kuwait!B54,oman!B54,qatar!B54,'saudi arabia'!B54,UAE!B54)</f>
        <v>10218.944862669932</v>
      </c>
      <c r="E54" s="67">
        <f>SUM(kuwait!C54,oman!C54,qatar!C54,'saudi arabia'!C54,UAE!C54)</f>
        <v>11231.381781744758</v>
      </c>
      <c r="F54" s="141">
        <f>SUM(kuwait!D54,oman!D54,qatar!D54,'saudi arabia'!D54,UAE!D54)</f>
        <v>13024.778802142911</v>
      </c>
      <c r="G54" s="67" t="e">
        <f>SUM(kuwait!#REF!,oman!#REF!,qatar!#REF!,'saudi arabia'!#REF!,UAE!#REF!)</f>
        <v>#REF!</v>
      </c>
      <c r="H54" s="67" t="e">
        <f>SUM(kuwait!#REF!,oman!#REF!,qatar!#REF!,'saudi arabia'!#REF!,UAE!#REF!)</f>
        <v>#REF!</v>
      </c>
      <c r="I54" s="67">
        <f>SUM(kuwait!G54,oman!G54,qatar!G54,'saudi arabia'!G54,UAE!G54)</f>
        <v>6299.2782582512755</v>
      </c>
      <c r="J54" s="67">
        <f>SUM(kuwait!H54,oman!H54,qatar!H54,'saudi arabia'!H54,UAE!H54)</f>
        <v>5370.5098372144339</v>
      </c>
      <c r="K54" s="141">
        <f>SUM(kuwait!I54,oman!I54,qatar!I54,'saudi arabia'!I54,UAE!I54)</f>
        <v>5712.1821746551823</v>
      </c>
      <c r="L54" s="50" t="s">
        <v>84</v>
      </c>
      <c r="N54" s="168" t="e">
        <f t="shared" si="5"/>
        <v>#REF!</v>
      </c>
      <c r="O54" s="168" t="e">
        <f t="shared" si="5"/>
        <v>#REF!</v>
      </c>
      <c r="P54" s="168" t="str">
        <f t="shared" si="5"/>
        <v>.</v>
      </c>
      <c r="Q54" s="168" t="str">
        <f t="shared" si="5"/>
        <v>.</v>
      </c>
      <c r="R54" s="168" t="str">
        <f t="shared" si="5"/>
        <v>.</v>
      </c>
      <c r="S54" s="168" t="e">
        <f t="shared" si="4"/>
        <v>#REF!</v>
      </c>
      <c r="T54" s="168" t="e">
        <f t="shared" si="4"/>
        <v>#REF!</v>
      </c>
      <c r="U54" s="168" t="str">
        <f t="shared" si="4"/>
        <v>.</v>
      </c>
      <c r="V54" s="168" t="str">
        <f t="shared" si="4"/>
        <v>.</v>
      </c>
      <c r="W54" s="168" t="str">
        <f t="shared" si="4"/>
        <v>.</v>
      </c>
    </row>
    <row r="55" spans="1:23" x14ac:dyDescent="0.2">
      <c r="A55" s="38" t="s">
        <v>85</v>
      </c>
      <c r="B55" s="39" t="e">
        <f>SUM(kuwait!#REF!,oman!#REF!,qatar!#REF!,'saudi arabia'!#REF!,UAE!#REF!)</f>
        <v>#REF!</v>
      </c>
      <c r="C55" s="39" t="e">
        <f>SUM(kuwait!#REF!,oman!#REF!,qatar!#REF!,'saudi arabia'!#REF!,UAE!#REF!)</f>
        <v>#REF!</v>
      </c>
      <c r="D55" s="39">
        <f>SUM(kuwait!B55,oman!B55,qatar!B55,'saudi arabia'!B55,UAE!B55)</f>
        <v>1158.1130439084147</v>
      </c>
      <c r="E55" s="39">
        <f>SUM(kuwait!C55,oman!C55,qatar!C55,'saudi arabia'!C55,UAE!C55)</f>
        <v>1410.2310046214479</v>
      </c>
      <c r="F55" s="136">
        <f>SUM(kuwait!D55,oman!D55,qatar!D55,'saudi arabia'!D55,UAE!D55)</f>
        <v>2121.2108543521872</v>
      </c>
      <c r="G55" s="39" t="e">
        <f>SUM(kuwait!#REF!,oman!#REF!,qatar!#REF!,'saudi arabia'!#REF!,UAE!#REF!)</f>
        <v>#REF!</v>
      </c>
      <c r="H55" s="39" t="e">
        <f>SUM(kuwait!#REF!,oman!#REF!,qatar!#REF!,'saudi arabia'!#REF!,UAE!#REF!)</f>
        <v>#REF!</v>
      </c>
      <c r="I55" s="39">
        <f>SUM(kuwait!G55,oman!G55,qatar!G55,'saudi arabia'!G55,UAE!G55)</f>
        <v>349.39919877307977</v>
      </c>
      <c r="J55" s="39">
        <f>SUM(kuwait!H55,oman!H55,qatar!H55,'saudi arabia'!H55,UAE!H55)</f>
        <v>45.73790365852431</v>
      </c>
      <c r="K55" s="136">
        <f>SUM(kuwait!I55,oman!I55,qatar!I55,'saudi arabia'!I55,UAE!I55)</f>
        <v>329.32695556264866</v>
      </c>
      <c r="L55" s="40" t="s">
        <v>86</v>
      </c>
      <c r="N55" s="168" t="e">
        <f t="shared" si="5"/>
        <v>#REF!</v>
      </c>
      <c r="O55" s="168" t="e">
        <f t="shared" si="5"/>
        <v>#REF!</v>
      </c>
      <c r="P55" s="168" t="str">
        <f t="shared" si="5"/>
        <v>.</v>
      </c>
      <c r="Q55" s="168" t="str">
        <f t="shared" si="5"/>
        <v>.</v>
      </c>
      <c r="R55" s="168" t="str">
        <f t="shared" si="5"/>
        <v>.</v>
      </c>
      <c r="S55" s="168" t="e">
        <f t="shared" si="4"/>
        <v>#REF!</v>
      </c>
      <c r="T55" s="168" t="e">
        <f t="shared" si="4"/>
        <v>#REF!</v>
      </c>
      <c r="U55" s="168" t="str">
        <f t="shared" si="4"/>
        <v>.</v>
      </c>
      <c r="V55" s="168" t="str">
        <f t="shared" si="4"/>
        <v>.</v>
      </c>
      <c r="W55" s="168" t="str">
        <f t="shared" si="4"/>
        <v>.</v>
      </c>
    </row>
    <row r="56" spans="1:23" x14ac:dyDescent="0.2">
      <c r="A56" s="41" t="s">
        <v>87</v>
      </c>
      <c r="B56" s="39" t="e">
        <f>SUM(kuwait!#REF!,oman!#REF!,qatar!#REF!,'saudi arabia'!#REF!,UAE!#REF!)</f>
        <v>#REF!</v>
      </c>
      <c r="C56" s="39" t="e">
        <f>SUM(kuwait!#REF!,oman!#REF!,qatar!#REF!,'saudi arabia'!#REF!,UAE!#REF!)</f>
        <v>#REF!</v>
      </c>
      <c r="D56" s="39">
        <f>SUM(kuwait!B56,oman!B56,qatar!B56,'saudi arabia'!B56,UAE!B56)</f>
        <v>1.2599439033124855</v>
      </c>
      <c r="E56" s="39">
        <f>SUM(kuwait!C56,oman!C56,qatar!C56,'saudi arabia'!C56,UAE!C56)</f>
        <v>1.3853239134825421</v>
      </c>
      <c r="F56" s="136">
        <f>SUM(kuwait!D56,oman!D56,qatar!D56,'saudi arabia'!D56,UAE!D56)</f>
        <v>2.0687787612652668</v>
      </c>
      <c r="G56" s="39" t="e">
        <f>SUM(kuwait!#REF!,oman!#REF!,qatar!#REF!,'saudi arabia'!#REF!,UAE!#REF!)</f>
        <v>#REF!</v>
      </c>
      <c r="H56" s="39" t="e">
        <f>SUM(kuwait!#REF!,oman!#REF!,qatar!#REF!,'saudi arabia'!#REF!,UAE!#REF!)</f>
        <v>#REF!</v>
      </c>
      <c r="I56" s="39">
        <f>SUM(kuwait!G56,oman!G56,qatar!G56,'saudi arabia'!G56,UAE!G56)</f>
        <v>5.7745201822851246</v>
      </c>
      <c r="J56" s="39">
        <f>SUM(kuwait!H56,oman!H56,qatar!H56,'saudi arabia'!H56,UAE!H56)</f>
        <v>1.9660520879015626</v>
      </c>
      <c r="K56" s="136">
        <f>SUM(kuwait!I56,oman!I56,qatar!I56,'saudi arabia'!I56,UAE!I56)</f>
        <v>1.2491867028515919</v>
      </c>
      <c r="L56" s="42" t="s">
        <v>88</v>
      </c>
      <c r="N56" s="168" t="e">
        <f t="shared" si="5"/>
        <v>#REF!</v>
      </c>
      <c r="O56" s="168" t="e">
        <f t="shared" si="5"/>
        <v>#REF!</v>
      </c>
      <c r="P56" s="168" t="str">
        <f t="shared" si="5"/>
        <v>.</v>
      </c>
      <c r="Q56" s="168" t="str">
        <f t="shared" si="5"/>
        <v>.</v>
      </c>
      <c r="R56" s="168" t="str">
        <f t="shared" si="5"/>
        <v>.</v>
      </c>
      <c r="S56" s="168" t="e">
        <f t="shared" si="4"/>
        <v>#REF!</v>
      </c>
      <c r="T56" s="168" t="e">
        <f t="shared" si="4"/>
        <v>#REF!</v>
      </c>
      <c r="U56" s="168" t="str">
        <f t="shared" si="4"/>
        <v>.</v>
      </c>
      <c r="V56" s="168" t="str">
        <f t="shared" si="4"/>
        <v>.</v>
      </c>
      <c r="W56" s="168" t="str">
        <f t="shared" si="4"/>
        <v>.</v>
      </c>
    </row>
    <row r="57" spans="1:23" x14ac:dyDescent="0.2">
      <c r="A57" s="38" t="s">
        <v>89</v>
      </c>
      <c r="B57" s="39" t="e">
        <f>SUM(kuwait!#REF!,oman!#REF!,qatar!#REF!,'saudi arabia'!#REF!,UAE!#REF!)</f>
        <v>#REF!</v>
      </c>
      <c r="C57" s="39" t="e">
        <f>SUM(kuwait!#REF!,oman!#REF!,qatar!#REF!,'saudi arabia'!#REF!,UAE!#REF!)</f>
        <v>#REF!</v>
      </c>
      <c r="D57" s="39">
        <f>SUM(kuwait!B57,oman!B57,qatar!B57,'saudi arabia'!B57,UAE!B57)</f>
        <v>6888.9502529261099</v>
      </c>
      <c r="E57" s="39">
        <f>SUM(kuwait!C57,oman!C57,qatar!C57,'saudi arabia'!C57,UAE!C57)</f>
        <v>6964.3519600909076</v>
      </c>
      <c r="F57" s="136">
        <f>SUM(kuwait!D57,oman!D57,qatar!D57,'saudi arabia'!D57,UAE!D57)</f>
        <v>6965.8067922606078</v>
      </c>
      <c r="G57" s="39" t="e">
        <f>SUM(kuwait!#REF!,oman!#REF!,qatar!#REF!,'saudi arabia'!#REF!,UAE!#REF!)</f>
        <v>#REF!</v>
      </c>
      <c r="H57" s="39" t="e">
        <f>SUM(kuwait!#REF!,oman!#REF!,qatar!#REF!,'saudi arabia'!#REF!,UAE!#REF!)</f>
        <v>#REF!</v>
      </c>
      <c r="I57" s="39">
        <f>SUM(kuwait!G57,oman!G57,qatar!G57,'saudi arabia'!G57,UAE!G57)</f>
        <v>4276.5223948990324</v>
      </c>
      <c r="J57" s="39">
        <f>SUM(kuwait!H57,oman!H57,qatar!H57,'saudi arabia'!H57,UAE!H57)</f>
        <v>3930.3328711790846</v>
      </c>
      <c r="K57" s="136">
        <f>SUM(kuwait!I57,oman!I57,qatar!I57,'saudi arabia'!I57,UAE!I57)</f>
        <v>4026.1636709537479</v>
      </c>
      <c r="L57" s="40" t="s">
        <v>90</v>
      </c>
      <c r="N57" s="168" t="e">
        <f t="shared" si="5"/>
        <v>#REF!</v>
      </c>
      <c r="O57" s="168" t="e">
        <f t="shared" si="5"/>
        <v>#REF!</v>
      </c>
      <c r="P57" s="168" t="str">
        <f t="shared" si="5"/>
        <v>.</v>
      </c>
      <c r="Q57" s="168" t="str">
        <f t="shared" si="5"/>
        <v>.</v>
      </c>
      <c r="R57" s="168" t="str">
        <f t="shared" si="5"/>
        <v>.</v>
      </c>
      <c r="S57" s="168" t="e">
        <f t="shared" si="4"/>
        <v>#REF!</v>
      </c>
      <c r="T57" s="168" t="e">
        <f t="shared" si="4"/>
        <v>#REF!</v>
      </c>
      <c r="U57" s="168" t="str">
        <f t="shared" si="4"/>
        <v>.</v>
      </c>
      <c r="V57" s="168" t="str">
        <f t="shared" si="4"/>
        <v>.</v>
      </c>
      <c r="W57" s="168" t="str">
        <f t="shared" si="4"/>
        <v>.</v>
      </c>
    </row>
    <row r="58" spans="1:23" x14ac:dyDescent="0.2">
      <c r="A58" s="41" t="s">
        <v>91</v>
      </c>
      <c r="B58" s="39" t="e">
        <f>SUM(kuwait!#REF!,oman!#REF!,qatar!#REF!,'saudi arabia'!#REF!,UAE!#REF!)</f>
        <v>#REF!</v>
      </c>
      <c r="C58" s="39" t="e">
        <f>SUM(kuwait!#REF!,oman!#REF!,qatar!#REF!,'saudi arabia'!#REF!,UAE!#REF!)</f>
        <v>#REF!</v>
      </c>
      <c r="D58" s="39">
        <f>SUM(kuwait!B58,oman!B58,qatar!B58,'saudi arabia'!B58,UAE!B58)</f>
        <v>500.39420591461749</v>
      </c>
      <c r="E58" s="39">
        <f>SUM(kuwait!C58,oman!C58,qatar!C58,'saudi arabia'!C58,UAE!C58)</f>
        <v>440.57123896051553</v>
      </c>
      <c r="F58" s="136">
        <f>SUM(kuwait!D58,oman!D58,qatar!D58,'saudi arabia'!D58,UAE!D58)</f>
        <v>480.27630630227628</v>
      </c>
      <c r="G58" s="39" t="e">
        <f>SUM(kuwait!#REF!,oman!#REF!,qatar!#REF!,'saudi arabia'!#REF!,UAE!#REF!)</f>
        <v>#REF!</v>
      </c>
      <c r="H58" s="39" t="e">
        <f>SUM(kuwait!#REF!,oman!#REF!,qatar!#REF!,'saudi arabia'!#REF!,UAE!#REF!)</f>
        <v>#REF!</v>
      </c>
      <c r="I58" s="39">
        <f>SUM(kuwait!G58,oman!G58,qatar!G58,'saudi arabia'!G58,UAE!G58)</f>
        <v>311.61010984775834</v>
      </c>
      <c r="J58" s="39">
        <f>SUM(kuwait!H58,oman!H58,qatar!H58,'saudi arabia'!H58,UAE!H58)</f>
        <v>81.872892020910086</v>
      </c>
      <c r="K58" s="136">
        <f>SUM(kuwait!I58,oman!I58,qatar!I58,'saudi arabia'!I58,UAE!I58)</f>
        <v>154.35386047786244</v>
      </c>
      <c r="L58" s="42" t="s">
        <v>92</v>
      </c>
      <c r="N58" s="168" t="e">
        <f t="shared" si="5"/>
        <v>#REF!</v>
      </c>
      <c r="O58" s="168" t="e">
        <f t="shared" si="5"/>
        <v>#REF!</v>
      </c>
      <c r="P58" s="168" t="str">
        <f t="shared" si="5"/>
        <v>.</v>
      </c>
      <c r="Q58" s="168" t="str">
        <f t="shared" si="5"/>
        <v>.</v>
      </c>
      <c r="R58" s="168" t="str">
        <f t="shared" si="5"/>
        <v>.</v>
      </c>
      <c r="S58" s="168" t="e">
        <f t="shared" si="4"/>
        <v>#REF!</v>
      </c>
      <c r="T58" s="168" t="e">
        <f t="shared" si="4"/>
        <v>#REF!</v>
      </c>
      <c r="U58" s="168" t="str">
        <f t="shared" si="4"/>
        <v>.</v>
      </c>
      <c r="V58" s="168" t="str">
        <f t="shared" si="4"/>
        <v>.</v>
      </c>
      <c r="W58" s="168" t="str">
        <f t="shared" si="4"/>
        <v>.</v>
      </c>
    </row>
    <row r="59" spans="1:23" x14ac:dyDescent="0.2">
      <c r="A59" s="41" t="s">
        <v>93</v>
      </c>
      <c r="B59" s="39" t="e">
        <f>SUM(kuwait!#REF!,oman!#REF!,qatar!#REF!,'saudi arabia'!#REF!,UAE!#REF!)</f>
        <v>#REF!</v>
      </c>
      <c r="C59" s="39" t="e">
        <f>SUM(kuwait!#REF!,oman!#REF!,qatar!#REF!,'saudi arabia'!#REF!,UAE!#REF!)</f>
        <v>#REF!</v>
      </c>
      <c r="D59" s="39">
        <f>SUM(kuwait!B59,oman!B59,qatar!B59,'saudi arabia'!B59,UAE!B59)</f>
        <v>27.633807236179116</v>
      </c>
      <c r="E59" s="39">
        <f>SUM(kuwait!C59,oman!C59,qatar!C59,'saudi arabia'!C59,UAE!C59)</f>
        <v>41.517506130833105</v>
      </c>
      <c r="F59" s="136">
        <f>SUM(kuwait!D59,oman!D59,qatar!D59,'saudi arabia'!D59,UAE!D59)</f>
        <v>52.759924021500524</v>
      </c>
      <c r="G59" s="39" t="e">
        <f>SUM(kuwait!#REF!,oman!#REF!,qatar!#REF!,'saudi arabia'!#REF!,UAE!#REF!)</f>
        <v>#REF!</v>
      </c>
      <c r="H59" s="39" t="e">
        <f>SUM(kuwait!#REF!,oman!#REF!,qatar!#REF!,'saudi arabia'!#REF!,UAE!#REF!)</f>
        <v>#REF!</v>
      </c>
      <c r="I59" s="39">
        <f>SUM(kuwait!G59,oman!G59,qatar!G59,'saudi arabia'!G59,UAE!G59)</f>
        <v>44.518484687306319</v>
      </c>
      <c r="J59" s="39">
        <f>SUM(kuwait!H59,oman!H59,qatar!H59,'saudi arabia'!H59,UAE!H59)</f>
        <v>32.837256102039568</v>
      </c>
      <c r="K59" s="136">
        <f>SUM(kuwait!I59,oman!I59,qatar!I59,'saudi arabia'!I59,UAE!I59)</f>
        <v>48.072867659203794</v>
      </c>
      <c r="L59" s="42" t="s">
        <v>94</v>
      </c>
      <c r="N59" s="168" t="e">
        <f t="shared" si="5"/>
        <v>#REF!</v>
      </c>
      <c r="O59" s="168" t="e">
        <f t="shared" si="5"/>
        <v>#REF!</v>
      </c>
      <c r="P59" s="168" t="str">
        <f t="shared" si="5"/>
        <v>.</v>
      </c>
      <c r="Q59" s="168" t="str">
        <f t="shared" si="5"/>
        <v>.</v>
      </c>
      <c r="R59" s="168" t="str">
        <f t="shared" si="5"/>
        <v>.</v>
      </c>
      <c r="S59" s="168" t="e">
        <f t="shared" si="4"/>
        <v>#REF!</v>
      </c>
      <c r="T59" s="168" t="e">
        <f t="shared" si="4"/>
        <v>#REF!</v>
      </c>
      <c r="U59" s="168" t="str">
        <f t="shared" si="4"/>
        <v>.</v>
      </c>
      <c r="V59" s="168" t="str">
        <f t="shared" si="4"/>
        <v>.</v>
      </c>
      <c r="W59" s="168" t="str">
        <f t="shared" si="4"/>
        <v>.</v>
      </c>
    </row>
    <row r="60" spans="1:23" x14ac:dyDescent="0.2">
      <c r="A60" s="41" t="s">
        <v>95</v>
      </c>
      <c r="B60" s="39" t="e">
        <f>SUM(kuwait!#REF!,oman!#REF!,qatar!#REF!,'saudi arabia'!#REF!,UAE!#REF!)</f>
        <v>#REF!</v>
      </c>
      <c r="C60" s="39" t="e">
        <f>SUM(kuwait!#REF!,oman!#REF!,qatar!#REF!,'saudi arabia'!#REF!,UAE!#REF!)</f>
        <v>#REF!</v>
      </c>
      <c r="D60" s="39">
        <f>SUM(kuwait!B60,oman!B60,qatar!B60,'saudi arabia'!B60,UAE!B60)</f>
        <v>1454.6735305019033</v>
      </c>
      <c r="E60" s="39">
        <f>SUM(kuwait!C60,oman!C60,qatar!C60,'saudi arabia'!C60,UAE!C60)</f>
        <v>2145.8830850652407</v>
      </c>
      <c r="F60" s="136">
        <f>SUM(kuwait!D60,oman!D60,qatar!D60,'saudi arabia'!D60,UAE!D60)</f>
        <v>3091.6134181149323</v>
      </c>
      <c r="G60" s="39" t="e">
        <f>SUM(kuwait!#REF!,oman!#REF!,qatar!#REF!,'saudi arabia'!#REF!,UAE!#REF!)</f>
        <v>#REF!</v>
      </c>
      <c r="H60" s="39" t="e">
        <f>SUM(kuwait!#REF!,oman!#REF!,qatar!#REF!,'saudi arabia'!#REF!,UAE!#REF!)</f>
        <v>#REF!</v>
      </c>
      <c r="I60" s="39">
        <f>SUM(kuwait!G60,oman!G60,qatar!G60,'saudi arabia'!G60,UAE!G60)</f>
        <v>1179.2837879595752</v>
      </c>
      <c r="J60" s="39">
        <f>SUM(kuwait!H60,oman!H60,qatar!H60,'saudi arabia'!H60,UAE!H60)</f>
        <v>903.25506454525657</v>
      </c>
      <c r="K60" s="136">
        <f>SUM(kuwait!I60,oman!I60,qatar!I60,'saudi arabia'!I60,UAE!I60)</f>
        <v>824.35071611816579</v>
      </c>
      <c r="L60" s="42" t="s">
        <v>96</v>
      </c>
      <c r="N60" s="168" t="e">
        <f t="shared" si="5"/>
        <v>#REF!</v>
      </c>
      <c r="O60" s="168" t="e">
        <f t="shared" si="5"/>
        <v>#REF!</v>
      </c>
      <c r="P60" s="168" t="str">
        <f t="shared" si="5"/>
        <v>.</v>
      </c>
      <c r="Q60" s="168" t="str">
        <f t="shared" si="5"/>
        <v>.</v>
      </c>
      <c r="R60" s="168" t="str">
        <f t="shared" si="5"/>
        <v>.</v>
      </c>
      <c r="S60" s="168" t="e">
        <f t="shared" si="4"/>
        <v>#REF!</v>
      </c>
      <c r="T60" s="168" t="e">
        <f t="shared" si="4"/>
        <v>#REF!</v>
      </c>
      <c r="U60" s="168" t="str">
        <f t="shared" si="4"/>
        <v>.</v>
      </c>
      <c r="V60" s="168" t="str">
        <f t="shared" si="4"/>
        <v>.</v>
      </c>
      <c r="W60" s="168" t="str">
        <f t="shared" si="4"/>
        <v>.</v>
      </c>
    </row>
    <row r="61" spans="1:23" x14ac:dyDescent="0.2">
      <c r="A61" s="38" t="s">
        <v>55</v>
      </c>
      <c r="B61" s="51" t="e">
        <f>SUM(kuwait!#REF!,oman!#REF!,qatar!#REF!,'saudi arabia'!#REF!,UAE!#REF!)</f>
        <v>#REF!</v>
      </c>
      <c r="C61" s="51" t="e">
        <f>SUM(kuwait!#REF!,oman!#REF!,qatar!#REF!,'saudi arabia'!#REF!,UAE!#REF!)</f>
        <v>#REF!</v>
      </c>
      <c r="D61" s="51">
        <f>SUM(kuwait!B61,oman!B61,qatar!B61,'saudi arabia'!B61,UAE!B61)</f>
        <v>187.92007827939565</v>
      </c>
      <c r="E61" s="51">
        <f>SUM(kuwait!C61,oman!C61,qatar!C61,'saudi arabia'!C61,UAE!C61)</f>
        <v>227.42182617280267</v>
      </c>
      <c r="F61" s="159">
        <f>SUM(kuwait!D61,oman!D61,qatar!D61,'saudi arabia'!D61,UAE!D61)</f>
        <v>311.04272833014375</v>
      </c>
      <c r="G61" s="39" t="e">
        <f>SUM(kuwait!#REF!,oman!#REF!,qatar!#REF!,'saudi arabia'!#REF!,UAE!#REF!)</f>
        <v>#REF!</v>
      </c>
      <c r="H61" s="39" t="e">
        <f>SUM(kuwait!#REF!,oman!#REF!,qatar!#REF!,'saudi arabia'!#REF!,UAE!#REF!)</f>
        <v>#REF!</v>
      </c>
      <c r="I61" s="39">
        <f>SUM(kuwait!G61,oman!G61,qatar!G61,'saudi arabia'!G61,UAE!G61)</f>
        <v>132.16395625024361</v>
      </c>
      <c r="J61" s="39">
        <f>SUM(kuwait!H61,oman!H61,qatar!H61,'saudi arabia'!H61,UAE!H61)</f>
        <v>374.5072616844007</v>
      </c>
      <c r="K61" s="136">
        <f>SUM(kuwait!I61,oman!I61,qatar!I61,'saudi arabia'!I61,UAE!I61)</f>
        <v>328.64948118070197</v>
      </c>
      <c r="L61" s="40" t="s">
        <v>56</v>
      </c>
      <c r="N61" s="168" t="e">
        <f t="shared" si="5"/>
        <v>#REF!</v>
      </c>
      <c r="O61" s="168" t="e">
        <f t="shared" si="5"/>
        <v>#REF!</v>
      </c>
      <c r="P61" s="168" t="str">
        <f t="shared" si="5"/>
        <v>.</v>
      </c>
      <c r="Q61" s="168" t="str">
        <f t="shared" si="5"/>
        <v>.</v>
      </c>
      <c r="R61" s="168" t="str">
        <f t="shared" si="5"/>
        <v>.</v>
      </c>
      <c r="S61" s="168" t="e">
        <f t="shared" si="4"/>
        <v>#REF!</v>
      </c>
      <c r="T61" s="168" t="e">
        <f t="shared" si="4"/>
        <v>#REF!</v>
      </c>
      <c r="U61" s="168" t="str">
        <f t="shared" si="4"/>
        <v>.</v>
      </c>
      <c r="V61" s="168" t="str">
        <f t="shared" si="4"/>
        <v>.</v>
      </c>
      <c r="W61" s="168" t="str">
        <f t="shared" si="4"/>
        <v>.</v>
      </c>
    </row>
    <row r="62" spans="1:23" ht="13.5" thickBot="1" x14ac:dyDescent="0.25">
      <c r="A62" s="21" t="s">
        <v>97</v>
      </c>
      <c r="B62" s="39" t="e">
        <f>SUM(kuwait!#REF!,oman!#REF!,qatar!#REF!,'saudi arabia'!#REF!,UAE!#REF!)</f>
        <v>#REF!</v>
      </c>
      <c r="C62" s="39" t="e">
        <f>SUM(kuwait!#REF!,oman!#REF!,qatar!#REF!,'saudi arabia'!#REF!,UAE!#REF!)</f>
        <v>#REF!</v>
      </c>
      <c r="D62" s="39">
        <f>SUM(kuwait!B62,oman!B62,qatar!B62,'saudi arabia'!B62,UAE!B62)</f>
        <v>1147.7871559071862</v>
      </c>
      <c r="E62" s="39">
        <f>SUM(kuwait!C62,oman!C62,qatar!C62,'saudi arabia'!C62,UAE!C62)</f>
        <v>1467.4219368809393</v>
      </c>
      <c r="F62" s="136">
        <f>SUM(kuwait!D62,oman!D62,qatar!D62,'saudi arabia'!D62,UAE!D62)</f>
        <v>1584.5199682936959</v>
      </c>
      <c r="G62" s="68" t="e">
        <f>SUM(kuwait!#REF!,oman!#REF!,qatar!#REF!,'saudi arabia'!#REF!,UAE!#REF!)</f>
        <v>#REF!</v>
      </c>
      <c r="H62" s="68" t="e">
        <f>SUM(kuwait!#REF!,oman!#REF!,qatar!#REF!,'saudi arabia'!#REF!,UAE!#REF!)</f>
        <v>#REF!</v>
      </c>
      <c r="I62" s="68">
        <f>SUM(kuwait!G62,oman!G62,qatar!G62,'saudi arabia'!G62,UAE!G62)</f>
        <v>442.04120825318222</v>
      </c>
      <c r="J62" s="68">
        <f>SUM(kuwait!H62,oman!H62,qatar!H62,'saudi arabia'!H62,UAE!H62)</f>
        <v>206.32414760491753</v>
      </c>
      <c r="K62" s="142">
        <f>SUM(kuwait!I62,oman!I62,qatar!I62,'saudi arabia'!I62,UAE!I62)</f>
        <v>142.4664713462501</v>
      </c>
      <c r="L62" s="50" t="s">
        <v>98</v>
      </c>
      <c r="N62" s="168" t="e">
        <f t="shared" si="5"/>
        <v>#REF!</v>
      </c>
      <c r="O62" s="168" t="e">
        <f t="shared" si="5"/>
        <v>#REF!</v>
      </c>
      <c r="P62" s="168" t="str">
        <f t="shared" si="5"/>
        <v>.</v>
      </c>
      <c r="Q62" s="168" t="str">
        <f t="shared" si="5"/>
        <v>.</v>
      </c>
      <c r="R62" s="168" t="str">
        <f t="shared" si="5"/>
        <v>.</v>
      </c>
      <c r="S62" s="168" t="e">
        <f t="shared" si="4"/>
        <v>#REF!</v>
      </c>
      <c r="T62" s="168" t="e">
        <f t="shared" si="4"/>
        <v>#REF!</v>
      </c>
      <c r="U62" s="168" t="str">
        <f t="shared" si="4"/>
        <v>.</v>
      </c>
      <c r="V62" s="168" t="str">
        <f t="shared" si="4"/>
        <v>.</v>
      </c>
      <c r="W62" s="168" t="str">
        <f t="shared" si="4"/>
        <v>.</v>
      </c>
    </row>
    <row r="63" spans="1:23" ht="19.5" thickBot="1" x14ac:dyDescent="0.35">
      <c r="A63" s="14" t="s">
        <v>99</v>
      </c>
      <c r="B63" s="15" t="e">
        <f>SUM(kuwait!#REF!,oman!#REF!,qatar!#REF!,'saudi arabia'!#REF!,UAE!#REF!)</f>
        <v>#REF!</v>
      </c>
      <c r="C63" s="15" t="e">
        <f>SUM(kuwait!#REF!,oman!#REF!,qatar!#REF!,'saudi arabia'!#REF!,UAE!#REF!)</f>
        <v>#REF!</v>
      </c>
      <c r="D63" s="15">
        <f>SUM(kuwait!B63,oman!B63,qatar!B63,'saudi arabia'!B63,UAE!B63)</f>
        <v>6881.3098810817537</v>
      </c>
      <c r="E63" s="15">
        <f>SUM(kuwait!C63,oman!C63,qatar!C63,'saudi arabia'!C63,UAE!C63)</f>
        <v>7352.5361220360955</v>
      </c>
      <c r="F63" s="130">
        <f>SUM(kuwait!D63,oman!D63,qatar!D63,'saudi arabia'!D63,UAE!D63)</f>
        <v>7665.2290299248143</v>
      </c>
      <c r="G63" s="15" t="e">
        <f>SUM(kuwait!#REF!,oman!#REF!,qatar!#REF!,'saudi arabia'!#REF!,UAE!#REF!)</f>
        <v>#REF!</v>
      </c>
      <c r="H63" s="15" t="e">
        <f>SUM(kuwait!#REF!,oman!#REF!,qatar!#REF!,'saudi arabia'!#REF!,UAE!#REF!)</f>
        <v>#REF!</v>
      </c>
      <c r="I63" s="15">
        <f>SUM(kuwait!G63,oman!G63,qatar!G63,'saudi arabia'!G63,UAE!G63)</f>
        <v>2744.1563936511302</v>
      </c>
      <c r="J63" s="15">
        <f>SUM(kuwait!H63,oman!H63,qatar!H63,'saudi arabia'!H63,UAE!H63)</f>
        <v>2849.9644388633815</v>
      </c>
      <c r="K63" s="130">
        <f>SUM(kuwait!I63,oman!I63,qatar!I63,'saudi arabia'!I63,UAE!I63)</f>
        <v>2459.3550524929165</v>
      </c>
      <c r="L63" s="62" t="s">
        <v>100</v>
      </c>
      <c r="N63" s="168" t="e">
        <f t="shared" si="5"/>
        <v>#REF!</v>
      </c>
      <c r="O63" s="168" t="e">
        <f t="shared" si="5"/>
        <v>#REF!</v>
      </c>
      <c r="P63" s="168" t="str">
        <f t="shared" si="5"/>
        <v>.</v>
      </c>
      <c r="Q63" s="168" t="str">
        <f t="shared" si="5"/>
        <v>.</v>
      </c>
      <c r="R63" s="168" t="str">
        <f t="shared" si="5"/>
        <v>.</v>
      </c>
      <c r="S63" s="168" t="e">
        <f t="shared" si="4"/>
        <v>#REF!</v>
      </c>
      <c r="T63" s="168" t="e">
        <f t="shared" si="4"/>
        <v>#REF!</v>
      </c>
      <c r="U63" s="168" t="str">
        <f t="shared" si="4"/>
        <v>.</v>
      </c>
      <c r="V63" s="168" t="str">
        <f t="shared" si="4"/>
        <v>.</v>
      </c>
      <c r="W63" s="168" t="str">
        <f t="shared" si="4"/>
        <v>.</v>
      </c>
    </row>
    <row r="64" spans="1:23" ht="15" thickBot="1" x14ac:dyDescent="0.25">
      <c r="A64" s="63" t="s">
        <v>7</v>
      </c>
      <c r="B64" s="30" t="e">
        <f>SUM(kuwait!#REF!,oman!#REF!,qatar!#REF!,'saudi arabia'!#REF!,UAE!#REF!)</f>
        <v>#REF!</v>
      </c>
      <c r="C64" s="30" t="e">
        <f>SUM(kuwait!#REF!,oman!#REF!,qatar!#REF!,'saudi arabia'!#REF!,UAE!#REF!)</f>
        <v>#REF!</v>
      </c>
      <c r="D64" s="30">
        <f>SUM(kuwait!B64,oman!B64,qatar!B64,'saudi arabia'!B64,UAE!B64)</f>
        <v>6875.7094355503305</v>
      </c>
      <c r="E64" s="30">
        <f>SUM(kuwait!C64,oman!C64,qatar!C64,'saudi arabia'!C64,UAE!C64)</f>
        <v>7295.0031844282566</v>
      </c>
      <c r="F64" s="64">
        <f>SUM(kuwait!D64,oman!D64,qatar!D64,'saudi arabia'!D64,UAE!D64)</f>
        <v>7661.8572121024154</v>
      </c>
      <c r="G64" s="30" t="e">
        <f>SUM(kuwait!#REF!,oman!#REF!,qatar!#REF!,'saudi arabia'!#REF!,UAE!#REF!)</f>
        <v>#REF!</v>
      </c>
      <c r="H64" s="30" t="e">
        <f>SUM(kuwait!#REF!,oman!#REF!,qatar!#REF!,'saudi arabia'!#REF!,UAE!#REF!)</f>
        <v>#REF!</v>
      </c>
      <c r="I64" s="30">
        <f>SUM(kuwait!G64,oman!G64,qatar!G64,'saudi arabia'!G64,UAE!G64)</f>
        <v>2695.5452866726046</v>
      </c>
      <c r="J64" s="30">
        <f>SUM(kuwait!H64,oman!H64,qatar!H64,'saudi arabia'!H64,UAE!H64)</f>
        <v>2818.2215183830217</v>
      </c>
      <c r="K64" s="64">
        <f>SUM(kuwait!I64,oman!I64,qatar!I64,'saudi arabia'!I64,UAE!I64)</f>
        <v>2449.0827582981283</v>
      </c>
      <c r="L64" s="69" t="s">
        <v>101</v>
      </c>
      <c r="N64" s="168" t="e">
        <f t="shared" si="5"/>
        <v>#REF!</v>
      </c>
      <c r="O64" s="168" t="e">
        <f t="shared" si="5"/>
        <v>#REF!</v>
      </c>
      <c r="P64" s="168" t="str">
        <f t="shared" si="5"/>
        <v>.</v>
      </c>
      <c r="Q64" s="168" t="str">
        <f t="shared" si="5"/>
        <v>.</v>
      </c>
      <c r="R64" s="168" t="str">
        <f t="shared" si="5"/>
        <v>.</v>
      </c>
      <c r="S64" s="168" t="e">
        <f t="shared" si="4"/>
        <v>#REF!</v>
      </c>
      <c r="T64" s="168" t="e">
        <f t="shared" si="4"/>
        <v>#REF!</v>
      </c>
      <c r="U64" s="168" t="str">
        <f t="shared" si="4"/>
        <v>.</v>
      </c>
      <c r="V64" s="168" t="str">
        <f t="shared" si="4"/>
        <v>.</v>
      </c>
      <c r="W64" s="168" t="str">
        <f t="shared" si="4"/>
        <v>.</v>
      </c>
    </row>
    <row r="65" spans="1:23" x14ac:dyDescent="0.2">
      <c r="A65" s="38" t="s">
        <v>102</v>
      </c>
      <c r="B65" s="39" t="e">
        <f>SUM(kuwait!#REF!,oman!#REF!,qatar!#REF!,'saudi arabia'!#REF!,UAE!#REF!)</f>
        <v>#REF!</v>
      </c>
      <c r="C65" s="39" t="e">
        <f>SUM(kuwait!#REF!,oman!#REF!,qatar!#REF!,'saudi arabia'!#REF!,UAE!#REF!)</f>
        <v>#REF!</v>
      </c>
      <c r="D65" s="39">
        <f>SUM(kuwait!B65,oman!B65,qatar!B65,'saudi arabia'!B65,UAE!B65)</f>
        <v>5688.1387954024121</v>
      </c>
      <c r="E65" s="39">
        <f>SUM(kuwait!C65,oman!C65,qatar!C65,'saudi arabia'!C65,UAE!C65)</f>
        <v>5958.9733208538219</v>
      </c>
      <c r="F65" s="136">
        <f>SUM(kuwait!D65,oman!D65,qatar!D65,'saudi arabia'!D65,UAE!D65)</f>
        <v>6448.777504541793</v>
      </c>
      <c r="G65" s="39" t="e">
        <f>SUM(kuwait!#REF!,oman!#REF!,qatar!#REF!,'saudi arabia'!#REF!,UAE!#REF!)</f>
        <v>#REF!</v>
      </c>
      <c r="H65" s="39" t="e">
        <f>SUM(kuwait!#REF!,oman!#REF!,qatar!#REF!,'saudi arabia'!#REF!,UAE!#REF!)</f>
        <v>#REF!</v>
      </c>
      <c r="I65" s="39">
        <f>SUM(kuwait!G65,oman!G65,qatar!G65,'saudi arabia'!G65,UAE!G65)</f>
        <v>1174.5864095635966</v>
      </c>
      <c r="J65" s="39">
        <f>SUM(kuwait!H65,oman!H65,qatar!H65,'saudi arabia'!H65,UAE!H65)</f>
        <v>1585.0717840174468</v>
      </c>
      <c r="K65" s="136">
        <f>SUM(kuwait!I65,oman!I65,qatar!I65,'saudi arabia'!I65,UAE!I65)</f>
        <v>1441.3397854496529</v>
      </c>
      <c r="L65" s="40" t="s">
        <v>103</v>
      </c>
      <c r="N65" s="168" t="e">
        <f t="shared" si="5"/>
        <v>#REF!</v>
      </c>
      <c r="O65" s="168" t="e">
        <f t="shared" si="5"/>
        <v>#REF!</v>
      </c>
      <c r="P65" s="168" t="str">
        <f t="shared" si="5"/>
        <v>.</v>
      </c>
      <c r="Q65" s="168" t="str">
        <f t="shared" si="5"/>
        <v>.</v>
      </c>
      <c r="R65" s="168" t="str">
        <f t="shared" si="5"/>
        <v>.</v>
      </c>
      <c r="S65" s="168" t="e">
        <f t="shared" si="4"/>
        <v>#REF!</v>
      </c>
      <c r="T65" s="168" t="e">
        <f t="shared" si="4"/>
        <v>#REF!</v>
      </c>
      <c r="U65" s="168" t="str">
        <f t="shared" si="4"/>
        <v>.</v>
      </c>
      <c r="V65" s="168" t="str">
        <f t="shared" si="4"/>
        <v>.</v>
      </c>
      <c r="W65" s="168" t="str">
        <f t="shared" si="4"/>
        <v>.</v>
      </c>
    </row>
    <row r="66" spans="1:23" s="13" customFormat="1" ht="13.5" thickBot="1" x14ac:dyDescent="0.25">
      <c r="A66" s="38" t="s">
        <v>104</v>
      </c>
      <c r="B66" s="39" t="e">
        <f>SUM(kuwait!#REF!,oman!#REF!,qatar!#REF!,'saudi arabia'!#REF!,UAE!#REF!)</f>
        <v>#REF!</v>
      </c>
      <c r="C66" s="39" t="e">
        <f>SUM(kuwait!#REF!,oman!#REF!,qatar!#REF!,'saudi arabia'!#REF!,UAE!#REF!)</f>
        <v>#REF!</v>
      </c>
      <c r="D66" s="39">
        <f>SUM(kuwait!B66,oman!B66,qatar!B66,'saudi arabia'!B66,UAE!B66)</f>
        <v>1187.5706401479185</v>
      </c>
      <c r="E66" s="39">
        <f>SUM(kuwait!C66,oman!C66,qatar!C66,'saudi arabia'!C66,UAE!C66)</f>
        <v>1336.0298635744352</v>
      </c>
      <c r="F66" s="136">
        <f>SUM(kuwait!D66,oman!D66,qatar!D66,'saudi arabia'!D66,UAE!D66)</f>
        <v>1213.0797075606224</v>
      </c>
      <c r="G66" s="39" t="e">
        <f>SUM(kuwait!#REF!,oman!#REF!,qatar!#REF!,'saudi arabia'!#REF!,UAE!#REF!)</f>
        <v>#REF!</v>
      </c>
      <c r="H66" s="39" t="e">
        <f>SUM(kuwait!#REF!,oman!#REF!,qatar!#REF!,'saudi arabia'!#REF!,UAE!#REF!)</f>
        <v>#REF!</v>
      </c>
      <c r="I66" s="39">
        <f>SUM(kuwait!G66,oman!G66,qatar!G66,'saudi arabia'!G66,UAE!G66)</f>
        <v>1520.9588771090077</v>
      </c>
      <c r="J66" s="39">
        <f>SUM(kuwait!H66,oman!H66,qatar!H66,'saudi arabia'!H66,UAE!H66)</f>
        <v>1233.134081452225</v>
      </c>
      <c r="K66" s="136">
        <f>SUM(kuwait!I66,oman!I66,qatar!I66,'saudi arabia'!I66,UAE!I66)</f>
        <v>1007.7429728484755</v>
      </c>
      <c r="L66" s="40" t="s">
        <v>105</v>
      </c>
      <c r="M66" s="12"/>
      <c r="N66" s="168" t="e">
        <f t="shared" si="5"/>
        <v>#REF!</v>
      </c>
      <c r="O66" s="168" t="e">
        <f t="shared" si="5"/>
        <v>#REF!</v>
      </c>
      <c r="P66" s="168" t="str">
        <f t="shared" si="5"/>
        <v>.</v>
      </c>
      <c r="Q66" s="168" t="str">
        <f t="shared" si="5"/>
        <v>.</v>
      </c>
      <c r="R66" s="168" t="str">
        <f t="shared" si="5"/>
        <v>.</v>
      </c>
      <c r="S66" s="168" t="e">
        <f t="shared" si="4"/>
        <v>#REF!</v>
      </c>
      <c r="T66" s="168" t="e">
        <f t="shared" si="4"/>
        <v>#REF!</v>
      </c>
      <c r="U66" s="168" t="str">
        <f t="shared" si="4"/>
        <v>.</v>
      </c>
      <c r="V66" s="168" t="str">
        <f t="shared" si="4"/>
        <v>.</v>
      </c>
      <c r="W66" s="168" t="str">
        <f t="shared" si="4"/>
        <v>.</v>
      </c>
    </row>
    <row r="67" spans="1:23" ht="15" thickBot="1" x14ac:dyDescent="0.25">
      <c r="A67" s="66" t="s">
        <v>81</v>
      </c>
      <c r="B67" s="30" t="e">
        <f>SUM(kuwait!#REF!,oman!#REF!,qatar!#REF!,'saudi arabia'!#REF!,UAE!#REF!)</f>
        <v>#REF!</v>
      </c>
      <c r="C67" s="30" t="e">
        <f>SUM(kuwait!#REF!,oman!#REF!,qatar!#REF!,'saudi arabia'!#REF!,UAE!#REF!)</f>
        <v>#REF!</v>
      </c>
      <c r="D67" s="30">
        <f>SUM(kuwait!B67,oman!B67,qatar!B67,'saudi arabia'!B67,UAE!B67)</f>
        <v>5.6004455314224018</v>
      </c>
      <c r="E67" s="30">
        <f>SUM(kuwait!C67,oman!C67,qatar!C67,'saudi arabia'!C67,UAE!C67)</f>
        <v>57.53293760783928</v>
      </c>
      <c r="F67" s="64">
        <f>SUM(kuwait!D67,oman!D67,qatar!D67,'saudi arabia'!D67,UAE!D67)</f>
        <v>3.3498698223981931</v>
      </c>
      <c r="G67" s="30" t="e">
        <f>SUM(kuwait!#REF!,oman!#REF!,qatar!#REF!,'saudi arabia'!#REF!,UAE!#REF!)</f>
        <v>#REF!</v>
      </c>
      <c r="H67" s="30" t="e">
        <f>SUM(kuwait!#REF!,oman!#REF!,qatar!#REF!,'saudi arabia'!#REF!,UAE!#REF!)</f>
        <v>#REF!</v>
      </c>
      <c r="I67" s="30">
        <f>SUM(kuwait!G67,oman!G67,qatar!G67,'saudi arabia'!G67,UAE!G67)</f>
        <v>48.611106978525406</v>
      </c>
      <c r="J67" s="30">
        <f>SUM(kuwait!H67,oman!H67,qatar!H67,'saudi arabia'!H67,UAE!H67)</f>
        <v>31.737418200844104</v>
      </c>
      <c r="K67" s="64">
        <f>SUM(kuwait!I67,oman!I67,qatar!I67,'saudi arabia'!I67,UAE!I67)</f>
        <v>10.272294194787579</v>
      </c>
      <c r="L67" s="70" t="s">
        <v>106</v>
      </c>
      <c r="N67" s="168" t="e">
        <f t="shared" si="5"/>
        <v>#REF!</v>
      </c>
      <c r="O67" s="168" t="e">
        <f t="shared" si="5"/>
        <v>#REF!</v>
      </c>
      <c r="P67" s="168" t="str">
        <f t="shared" si="5"/>
        <v>.</v>
      </c>
      <c r="Q67" s="168" t="str">
        <f t="shared" si="5"/>
        <v>.</v>
      </c>
      <c r="R67" s="168" t="str">
        <f t="shared" si="5"/>
        <v>.</v>
      </c>
      <c r="S67" s="168" t="e">
        <f t="shared" si="4"/>
        <v>#REF!</v>
      </c>
      <c r="T67" s="168" t="e">
        <f t="shared" si="4"/>
        <v>#REF!</v>
      </c>
      <c r="U67" s="168" t="str">
        <f t="shared" si="4"/>
        <v>.</v>
      </c>
      <c r="V67" s="168" t="str">
        <f t="shared" si="4"/>
        <v>.</v>
      </c>
      <c r="W67" s="168" t="str">
        <f t="shared" si="4"/>
        <v>.</v>
      </c>
    </row>
    <row r="68" spans="1:23" s="13" customFormat="1" ht="19.5" thickBot="1" x14ac:dyDescent="0.25">
      <c r="A68" s="71" t="s">
        <v>107</v>
      </c>
      <c r="B68" s="15" t="e">
        <f>SUM(kuwait!#REF!,oman!#REF!,qatar!#REF!,'saudi arabia'!#REF!,UAE!#REF!)</f>
        <v>#REF!</v>
      </c>
      <c r="C68" s="15" t="e">
        <f>SUM(kuwait!#REF!,oman!#REF!,qatar!#REF!,'saudi arabia'!#REF!,UAE!#REF!)</f>
        <v>#REF!</v>
      </c>
      <c r="D68" s="15">
        <f>SUM(kuwait!B68,oman!B68,qatar!B68,'saudi arabia'!B68,UAE!B68)</f>
        <v>191529.54017681506</v>
      </c>
      <c r="E68" s="15">
        <f>SUM(kuwait!C68,oman!C68,qatar!C68,'saudi arabia'!C68,UAE!C68)</f>
        <v>215567.76559007322</v>
      </c>
      <c r="F68" s="130">
        <f>SUM(kuwait!D68,oman!D68,qatar!D68,'saudi arabia'!D68,UAE!D68)</f>
        <v>224492.66221604546</v>
      </c>
      <c r="G68" s="15" t="e">
        <f>SUM(kuwait!#REF!,oman!#REF!,qatar!#REF!,'saudi arabia'!#REF!,UAE!#REF!)</f>
        <v>#REF!</v>
      </c>
      <c r="H68" s="15" t="e">
        <f>SUM(kuwait!#REF!,oman!#REF!,qatar!#REF!,'saudi arabia'!#REF!,UAE!#REF!)</f>
        <v>#REF!</v>
      </c>
      <c r="I68" s="15">
        <f>SUM(kuwait!G68,oman!G68,qatar!G68,'saudi arabia'!G68,UAE!G68)</f>
        <v>422294.72267032054</v>
      </c>
      <c r="J68" s="15">
        <f>SUM(kuwait!H68,oman!H68,qatar!H68,'saudi arabia'!H68,UAE!H68)</f>
        <v>463369.72679326707</v>
      </c>
      <c r="K68" s="130">
        <f>SUM(kuwait!I68,oman!I68,qatar!I68,'saudi arabia'!I68,UAE!I68)</f>
        <v>480717.38093793258</v>
      </c>
      <c r="L68" s="72" t="s">
        <v>108</v>
      </c>
      <c r="M68" s="12"/>
      <c r="N68" s="168" t="e">
        <f t="shared" si="5"/>
        <v>#REF!</v>
      </c>
      <c r="O68" s="168" t="e">
        <f t="shared" si="5"/>
        <v>#REF!</v>
      </c>
      <c r="P68" s="168" t="str">
        <f t="shared" si="5"/>
        <v>.</v>
      </c>
      <c r="Q68" s="168" t="str">
        <f t="shared" si="5"/>
        <v>.</v>
      </c>
      <c r="R68" s="168" t="str">
        <f t="shared" si="5"/>
        <v>.</v>
      </c>
      <c r="S68" s="168" t="e">
        <f t="shared" si="4"/>
        <v>#REF!</v>
      </c>
      <c r="T68" s="168" t="e">
        <f t="shared" si="4"/>
        <v>#REF!</v>
      </c>
      <c r="U68" s="168" t="str">
        <f t="shared" si="4"/>
        <v>.</v>
      </c>
      <c r="V68" s="168" t="str">
        <f t="shared" si="4"/>
        <v>.</v>
      </c>
      <c r="W68" s="168" t="str">
        <f t="shared" si="4"/>
        <v>.</v>
      </c>
    </row>
    <row r="69" spans="1:23" ht="15" thickBot="1" x14ac:dyDescent="0.25">
      <c r="A69" s="63" t="s">
        <v>109</v>
      </c>
      <c r="B69" s="30" t="e">
        <f>SUM(kuwait!#REF!,oman!#REF!,qatar!#REF!,'saudi arabia'!#REF!,UAE!#REF!)</f>
        <v>#REF!</v>
      </c>
      <c r="C69" s="30" t="e">
        <f>SUM(kuwait!#REF!,oman!#REF!,qatar!#REF!,'saudi arabia'!#REF!,UAE!#REF!)</f>
        <v>#REF!</v>
      </c>
      <c r="D69" s="30">
        <f>SUM(kuwait!B69,oman!B69,qatar!B69,'saudi arabia'!B69,UAE!B69)</f>
        <v>19801.723602793158</v>
      </c>
      <c r="E69" s="30">
        <f>SUM(kuwait!C69,oman!C69,qatar!C69,'saudi arabia'!C69,UAE!C69)</f>
        <v>24876.536313802273</v>
      </c>
      <c r="F69" s="64">
        <f>SUM(kuwait!D69,oman!D69,qatar!D69,'saudi arabia'!D69,UAE!D69)</f>
        <v>26414.147068374048</v>
      </c>
      <c r="G69" s="30" t="e">
        <f>SUM(kuwait!#REF!,oman!#REF!,qatar!#REF!,'saudi arabia'!#REF!,UAE!#REF!)</f>
        <v>#REF!</v>
      </c>
      <c r="H69" s="30" t="e">
        <f>SUM(kuwait!#REF!,oman!#REF!,qatar!#REF!,'saudi arabia'!#REF!,UAE!#REF!)</f>
        <v>#REF!</v>
      </c>
      <c r="I69" s="30">
        <f>SUM(kuwait!G69,oman!G69,qatar!G69,'saudi arabia'!G69,UAE!G69)</f>
        <v>78172.75857872075</v>
      </c>
      <c r="J69" s="30">
        <f>SUM(kuwait!H69,oman!H69,qatar!H69,'saudi arabia'!H69,UAE!H69)</f>
        <v>88523.429809628389</v>
      </c>
      <c r="K69" s="64">
        <f>SUM(kuwait!I69,oman!I69,qatar!I69,'saudi arabia'!I69,UAE!I69)</f>
        <v>90480.333849727671</v>
      </c>
      <c r="L69" s="73" t="s">
        <v>110</v>
      </c>
      <c r="N69" s="168" t="e">
        <f t="shared" si="5"/>
        <v>#REF!</v>
      </c>
      <c r="O69" s="168" t="e">
        <f t="shared" si="5"/>
        <v>#REF!</v>
      </c>
      <c r="P69" s="168" t="str">
        <f t="shared" si="5"/>
        <v>.</v>
      </c>
      <c r="Q69" s="168" t="str">
        <f t="shared" si="5"/>
        <v>.</v>
      </c>
      <c r="R69" s="168" t="str">
        <f t="shared" si="5"/>
        <v>.</v>
      </c>
      <c r="S69" s="168" t="e">
        <f t="shared" si="4"/>
        <v>#REF!</v>
      </c>
      <c r="T69" s="168" t="e">
        <f t="shared" si="4"/>
        <v>#REF!</v>
      </c>
      <c r="U69" s="168" t="str">
        <f t="shared" si="4"/>
        <v>.</v>
      </c>
      <c r="V69" s="168" t="str">
        <f t="shared" si="4"/>
        <v>.</v>
      </c>
      <c r="W69" s="168" t="str">
        <f t="shared" si="4"/>
        <v>.</v>
      </c>
    </row>
    <row r="70" spans="1:23" ht="15" thickBot="1" x14ac:dyDescent="0.25">
      <c r="A70" s="74" t="s">
        <v>111</v>
      </c>
      <c r="B70" s="75" t="e">
        <f>SUM(kuwait!#REF!,oman!#REF!,qatar!#REF!,'saudi arabia'!#REF!,UAE!#REF!)</f>
        <v>#REF!</v>
      </c>
      <c r="C70" s="75" t="e">
        <f>SUM(kuwait!#REF!,oman!#REF!,qatar!#REF!,'saudi arabia'!#REF!,UAE!#REF!)</f>
        <v>#REF!</v>
      </c>
      <c r="D70" s="75">
        <f>SUM(kuwait!B70,oman!B70,qatar!B70,'saudi arabia'!B70,UAE!B70)</f>
        <v>171727.81657402188</v>
      </c>
      <c r="E70" s="75">
        <f>SUM(kuwait!C70,oman!C70,qatar!C70,'saudi arabia'!C70,UAE!C70)</f>
        <v>190691.22927627093</v>
      </c>
      <c r="F70" s="143">
        <f>SUM(kuwait!D70,oman!D70,qatar!D70,'saudi arabia'!D70,UAE!D70)</f>
        <v>198078.51514767139</v>
      </c>
      <c r="G70" s="75" t="e">
        <f>SUM(kuwait!#REF!,oman!#REF!,qatar!#REF!,'saudi arabia'!#REF!,UAE!#REF!)</f>
        <v>#REF!</v>
      </c>
      <c r="H70" s="75" t="e">
        <f>SUM(kuwait!#REF!,oman!#REF!,qatar!#REF!,'saudi arabia'!#REF!,UAE!#REF!)</f>
        <v>#REF!</v>
      </c>
      <c r="I70" s="75">
        <f>SUM(kuwait!G70,oman!G70,qatar!G70,'saudi arabia'!G70,UAE!G70)</f>
        <v>344121.96409159974</v>
      </c>
      <c r="J70" s="75">
        <f>SUM(kuwait!H70,oman!H70,qatar!H70,'saudi arabia'!H70,UAE!H70)</f>
        <v>374846.29698363866</v>
      </c>
      <c r="K70" s="143">
        <f>SUM(kuwait!I70,oman!I70,qatar!I70,'saudi arabia'!I70,UAE!I70)</f>
        <v>390237.047088205</v>
      </c>
      <c r="L70" s="76" t="s">
        <v>106</v>
      </c>
      <c r="N70" s="168" t="e">
        <f t="shared" si="5"/>
        <v>#REF!</v>
      </c>
      <c r="O70" s="168" t="e">
        <f t="shared" si="5"/>
        <v>#REF!</v>
      </c>
      <c r="P70" s="168" t="str">
        <f t="shared" si="5"/>
        <v>.</v>
      </c>
      <c r="Q70" s="168" t="str">
        <f t="shared" si="5"/>
        <v>.</v>
      </c>
      <c r="R70" s="168" t="str">
        <f t="shared" si="5"/>
        <v>.</v>
      </c>
      <c r="S70" s="168" t="e">
        <f t="shared" si="4"/>
        <v>#REF!</v>
      </c>
      <c r="T70" s="168" t="e">
        <f t="shared" si="4"/>
        <v>#REF!</v>
      </c>
      <c r="U70" s="168" t="str">
        <f t="shared" si="4"/>
        <v>.</v>
      </c>
      <c r="V70" s="168" t="str">
        <f t="shared" si="4"/>
        <v>.</v>
      </c>
      <c r="W70" s="168" t="str">
        <f t="shared" si="4"/>
        <v>.</v>
      </c>
    </row>
    <row r="71" spans="1:23" ht="13.5" thickBot="1" x14ac:dyDescent="0.25">
      <c r="A71" s="181" t="s">
        <v>112</v>
      </c>
      <c r="B71" s="182" t="e">
        <f>SUM(kuwait!#REF!,oman!#REF!,qatar!#REF!,'saudi arabia'!#REF!,UAE!#REF!)</f>
        <v>#REF!</v>
      </c>
      <c r="C71" s="182" t="e">
        <f>SUM(kuwait!#REF!,oman!#REF!,qatar!#REF!,'saudi arabia'!#REF!,UAE!#REF!)</f>
        <v>#REF!</v>
      </c>
      <c r="D71" s="182">
        <f>SUM(kuwait!B71,oman!B71,qatar!B71,'saudi arabia'!B71,UAE!B71)</f>
        <v>44127.435248960282</v>
      </c>
      <c r="E71" s="182">
        <f>SUM(kuwait!C71,oman!C71,qatar!C71,'saudi arabia'!C71,UAE!C71)</f>
        <v>49920.57389951493</v>
      </c>
      <c r="F71" s="183">
        <f>SUM(kuwait!D71,oman!D71,qatar!D71,'saudi arabia'!D71,UAE!D71)</f>
        <v>55596.251974459839</v>
      </c>
      <c r="G71" s="182" t="e">
        <f>SUM(kuwait!#REF!,oman!#REF!,qatar!#REF!,'saudi arabia'!#REF!,UAE!#REF!)</f>
        <v>#REF!</v>
      </c>
      <c r="H71" s="182" t="e">
        <f>SUM(kuwait!#REF!,oman!#REF!,qatar!#REF!,'saudi arabia'!#REF!,UAE!#REF!)</f>
        <v>#REF!</v>
      </c>
      <c r="I71" s="182">
        <f>SUM(kuwait!G71,oman!G71,qatar!G71,'saudi arabia'!G71,UAE!G71)</f>
        <v>67640.930945276865</v>
      </c>
      <c r="J71" s="182">
        <f>SUM(kuwait!H71,oman!H71,qatar!H71,'saudi arabia'!H71,UAE!H71)</f>
        <v>78498.92722315414</v>
      </c>
      <c r="K71" s="183">
        <f>SUM(kuwait!I71,oman!I71,qatar!I71,'saudi arabia'!I71,UAE!I71)</f>
        <v>87275.040482799377</v>
      </c>
      <c r="L71" s="184" t="s">
        <v>113</v>
      </c>
      <c r="N71" s="168" t="e">
        <f t="shared" si="5"/>
        <v>#REF!</v>
      </c>
      <c r="O71" s="168" t="e">
        <f t="shared" si="5"/>
        <v>#REF!</v>
      </c>
      <c r="P71" s="168" t="str">
        <f t="shared" si="5"/>
        <v>.</v>
      </c>
      <c r="Q71" s="168" t="str">
        <f t="shared" si="5"/>
        <v>.</v>
      </c>
      <c r="R71" s="168" t="str">
        <f t="shared" si="5"/>
        <v>.</v>
      </c>
      <c r="S71" s="168" t="e">
        <f t="shared" si="4"/>
        <v>#REF!</v>
      </c>
      <c r="T71" s="168" t="e">
        <f t="shared" si="4"/>
        <v>#REF!</v>
      </c>
      <c r="U71" s="168" t="str">
        <f t="shared" si="4"/>
        <v>.</v>
      </c>
      <c r="V71" s="168" t="str">
        <f t="shared" si="4"/>
        <v>.</v>
      </c>
      <c r="W71" s="168" t="str">
        <f t="shared" si="4"/>
        <v>.</v>
      </c>
    </row>
    <row r="72" spans="1:23" s="85" customFormat="1" ht="25.5" x14ac:dyDescent="0.2">
      <c r="A72" s="109" t="s">
        <v>114</v>
      </c>
      <c r="B72" s="110" t="e">
        <f>SUM(kuwait!#REF!,oman!#REF!,qatar!#REF!,'saudi arabia'!#REF!,UAE!#REF!)</f>
        <v>#REF!</v>
      </c>
      <c r="C72" s="110" t="e">
        <f>SUM(kuwait!#REF!,oman!#REF!,qatar!#REF!,'saudi arabia'!#REF!,UAE!#REF!)</f>
        <v>#REF!</v>
      </c>
      <c r="D72" s="110">
        <f>SUM(kuwait!B72,oman!B72,qatar!B72,'saudi arabia'!B72,UAE!B72)</f>
        <v>7427.0633239456183</v>
      </c>
      <c r="E72" s="110">
        <f>SUM(kuwait!C72,oman!C72,qatar!C72,'saudi arabia'!C72,UAE!C72)</f>
        <v>15771.02505199215</v>
      </c>
      <c r="F72" s="165">
        <f>SUM(kuwait!D72,oman!D72,qatar!D72,'saudi arabia'!D72,UAE!D72)</f>
        <v>11086.708476928829</v>
      </c>
      <c r="G72" s="110" t="e">
        <f>SUM(kuwait!#REF!,oman!#REF!,qatar!#REF!,'saudi arabia'!#REF!,UAE!#REF!)</f>
        <v>#REF!</v>
      </c>
      <c r="H72" s="110" t="e">
        <f>SUM(kuwait!#REF!,oman!#REF!,qatar!#REF!,'saudi arabia'!#REF!,UAE!#REF!)</f>
        <v>#REF!</v>
      </c>
      <c r="I72" s="110">
        <f>SUM(kuwait!G72,oman!G72,qatar!G72,'saudi arabia'!G72,UAE!G72)</f>
        <v>20162.076484093195</v>
      </c>
      <c r="J72" s="110">
        <f>SUM(kuwait!H72,oman!H72,qatar!H72,'saudi arabia'!H72,UAE!H72)</f>
        <v>21558.512265256672</v>
      </c>
      <c r="K72" s="165">
        <f>SUM(kuwait!I72,oman!I72,qatar!I72,'saudi arabia'!I72,UAE!I72)</f>
        <v>23499.130052217744</v>
      </c>
      <c r="L72" s="111" t="s">
        <v>115</v>
      </c>
      <c r="M72" s="12"/>
      <c r="N72" s="168" t="e">
        <f t="shared" si="5"/>
        <v>#REF!</v>
      </c>
      <c r="O72" s="168" t="e">
        <f t="shared" si="5"/>
        <v>#REF!</v>
      </c>
      <c r="P72" s="168" t="str">
        <f t="shared" si="5"/>
        <v>.</v>
      </c>
      <c r="Q72" s="168" t="str">
        <f t="shared" si="5"/>
        <v>.</v>
      </c>
      <c r="R72" s="168" t="str">
        <f t="shared" si="5"/>
        <v>.</v>
      </c>
      <c r="S72" s="168" t="e">
        <f t="shared" si="4"/>
        <v>#REF!</v>
      </c>
      <c r="T72" s="168" t="e">
        <f t="shared" si="4"/>
        <v>#REF!</v>
      </c>
      <c r="U72" s="168" t="str">
        <f t="shared" si="4"/>
        <v>.</v>
      </c>
      <c r="V72" s="168" t="str">
        <f t="shared" si="4"/>
        <v>.</v>
      </c>
      <c r="W72" s="168" t="str">
        <f t="shared" si="4"/>
        <v>.</v>
      </c>
    </row>
    <row r="73" spans="1:23" x14ac:dyDescent="0.2">
      <c r="A73" s="41" t="s">
        <v>116</v>
      </c>
      <c r="B73" s="106" t="e">
        <f>SUM(kuwait!#REF!,oman!#REF!,qatar!#REF!,'saudi arabia'!#REF!,UAE!#REF!)</f>
        <v>#REF!</v>
      </c>
      <c r="C73" s="106" t="e">
        <f>SUM(kuwait!#REF!,oman!#REF!,qatar!#REF!,'saudi arabia'!#REF!,UAE!#REF!)</f>
        <v>#REF!</v>
      </c>
      <c r="D73" s="106">
        <f>SUM(kuwait!B73,oman!B73,qatar!B73,'saudi arabia'!B73,UAE!B73)</f>
        <v>1723.1296238972768</v>
      </c>
      <c r="E73" s="106">
        <f>SUM(kuwait!C73,oman!C73,qatar!C73,'saudi arabia'!C73,UAE!C73)</f>
        <v>2367.3027893425506</v>
      </c>
      <c r="F73" s="164">
        <f>SUM(kuwait!D73,oman!D73,qatar!D73,'saudi arabia'!D73,UAE!D73)</f>
        <v>2283.3991517753193</v>
      </c>
      <c r="G73" s="47" t="e">
        <f>SUM(kuwait!#REF!,oman!#REF!,qatar!#REF!,'saudi arabia'!#REF!,UAE!#REF!)</f>
        <v>#REF!</v>
      </c>
      <c r="H73" s="47" t="e">
        <f>SUM(kuwait!#REF!,oman!#REF!,qatar!#REF!,'saudi arabia'!#REF!,UAE!#REF!)</f>
        <v>#REF!</v>
      </c>
      <c r="I73" s="47">
        <f>SUM(kuwait!G73,oman!G73,qatar!G73,'saudi arabia'!G73,UAE!G73)</f>
        <v>14635.237438842367</v>
      </c>
      <c r="J73" s="47">
        <f>SUM(kuwait!H73,oman!H73,qatar!H73,'saudi arabia'!H73,UAE!H73)</f>
        <v>12479.318050187983</v>
      </c>
      <c r="K73" s="137">
        <f>SUM(kuwait!I73,oman!I73,qatar!I73,'saudi arabia'!I73,UAE!I73)</f>
        <v>12732.174668037054</v>
      </c>
      <c r="L73" s="42" t="s">
        <v>117</v>
      </c>
      <c r="N73" s="168" t="e">
        <f t="shared" si="5"/>
        <v>#REF!</v>
      </c>
      <c r="O73" s="168" t="e">
        <f t="shared" si="5"/>
        <v>#REF!</v>
      </c>
      <c r="P73" s="168" t="str">
        <f t="shared" si="5"/>
        <v>.</v>
      </c>
      <c r="Q73" s="168" t="str">
        <f t="shared" si="5"/>
        <v>.</v>
      </c>
      <c r="R73" s="168" t="str">
        <f t="shared" si="5"/>
        <v>.</v>
      </c>
      <c r="S73" s="168" t="e">
        <f t="shared" si="4"/>
        <v>#REF!</v>
      </c>
      <c r="T73" s="168" t="e">
        <f t="shared" si="4"/>
        <v>#REF!</v>
      </c>
      <c r="U73" s="168" t="str">
        <f t="shared" si="4"/>
        <v>.</v>
      </c>
      <c r="V73" s="168" t="str">
        <f t="shared" si="4"/>
        <v>.</v>
      </c>
      <c r="W73" s="168" t="str">
        <f t="shared" si="4"/>
        <v>.</v>
      </c>
    </row>
    <row r="74" spans="1:23" ht="13.5" thickBot="1" x14ac:dyDescent="0.25">
      <c r="A74" s="81" t="s">
        <v>118</v>
      </c>
      <c r="B74" s="112" t="e">
        <f>SUM(kuwait!#REF!,oman!#REF!,qatar!#REF!,'saudi arabia'!#REF!,UAE!#REF!)</f>
        <v>#REF!</v>
      </c>
      <c r="C74" s="112" t="e">
        <f>SUM(kuwait!#REF!,oman!#REF!,qatar!#REF!,'saudi arabia'!#REF!,UAE!#REF!)</f>
        <v>#REF!</v>
      </c>
      <c r="D74" s="112">
        <f>SUM(kuwait!B74,oman!B74,qatar!B74,'saudi arabia'!B74,UAE!B74)</f>
        <v>5703.9337000483429</v>
      </c>
      <c r="E74" s="112">
        <f>SUM(kuwait!C74,oman!C74,qatar!C74,'saudi arabia'!C74,UAE!C74)</f>
        <v>13403.7222626496</v>
      </c>
      <c r="F74" s="166">
        <f>SUM(kuwait!D74,oman!D74,qatar!D74,'saudi arabia'!D74,UAE!D74)</f>
        <v>8803.3093251535101</v>
      </c>
      <c r="G74" s="112" t="e">
        <f>SUM(kuwait!#REF!,oman!#REF!,qatar!#REF!,'saudi arabia'!#REF!,UAE!#REF!)</f>
        <v>#REF!</v>
      </c>
      <c r="H74" s="112" t="e">
        <f>SUM(kuwait!#REF!,oman!#REF!,qatar!#REF!,'saudi arabia'!#REF!,UAE!#REF!)</f>
        <v>#REF!</v>
      </c>
      <c r="I74" s="112">
        <f>SUM(kuwait!G74,oman!G74,qatar!G74,'saudi arabia'!G74,UAE!G74)</f>
        <v>5526.8390452508302</v>
      </c>
      <c r="J74" s="112">
        <f>SUM(kuwait!H74,oman!H74,qatar!H74,'saudi arabia'!H74,UAE!H74)</f>
        <v>9079.19421506869</v>
      </c>
      <c r="K74" s="166">
        <f>SUM(kuwait!I74,oman!I74,qatar!I74,'saudi arabia'!I74,UAE!I74)</f>
        <v>10766.955384180686</v>
      </c>
      <c r="L74" s="83" t="s">
        <v>119</v>
      </c>
      <c r="N74" s="168" t="e">
        <f t="shared" si="5"/>
        <v>#REF!</v>
      </c>
      <c r="O74" s="168" t="e">
        <f t="shared" si="5"/>
        <v>#REF!</v>
      </c>
      <c r="P74" s="168" t="str">
        <f t="shared" si="5"/>
        <v>.</v>
      </c>
      <c r="Q74" s="168" t="str">
        <f t="shared" si="5"/>
        <v>.</v>
      </c>
      <c r="R74" s="168" t="str">
        <f t="shared" si="5"/>
        <v>.</v>
      </c>
      <c r="S74" s="168" t="e">
        <f t="shared" si="4"/>
        <v>#REF!</v>
      </c>
      <c r="T74" s="168" t="e">
        <f t="shared" si="4"/>
        <v>#REF!</v>
      </c>
      <c r="U74" s="168" t="str">
        <f t="shared" si="4"/>
        <v>.</v>
      </c>
      <c r="V74" s="168" t="str">
        <f t="shared" si="4"/>
        <v>.</v>
      </c>
      <c r="W74" s="168" t="str">
        <f t="shared" si="4"/>
        <v>.</v>
      </c>
    </row>
    <row r="75" spans="1:23" ht="25.5" x14ac:dyDescent="0.2">
      <c r="A75" s="84" t="s">
        <v>120</v>
      </c>
      <c r="B75" s="19" t="e">
        <f>SUM(kuwait!#REF!,oman!#REF!,qatar!#REF!,'saudi arabia'!#REF!,UAE!#REF!)</f>
        <v>#REF!</v>
      </c>
      <c r="C75" s="19" t="e">
        <f>SUM(kuwait!#REF!,oman!#REF!,qatar!#REF!,'saudi arabia'!#REF!,UAE!#REF!)</f>
        <v>#REF!</v>
      </c>
      <c r="D75" s="19">
        <f>SUM(kuwait!B75,oman!B75,qatar!B75,'saudi arabia'!B75,UAE!B75)</f>
        <v>19951.149574239003</v>
      </c>
      <c r="E75" s="19">
        <f>SUM(kuwait!C75,oman!C75,qatar!C75,'saudi arabia'!C75,UAE!C75)</f>
        <v>23155.076459056272</v>
      </c>
      <c r="F75" s="150">
        <f>SUM(kuwait!D75,oman!D75,qatar!D75,'saudi arabia'!D75,UAE!D75)</f>
        <v>27044.180830583486</v>
      </c>
      <c r="G75" s="19" t="e">
        <f>SUM(kuwait!#REF!,oman!#REF!,qatar!#REF!,'saudi arabia'!#REF!,UAE!#REF!)</f>
        <v>#REF!</v>
      </c>
      <c r="H75" s="19" t="e">
        <f>SUM(kuwait!#REF!,oman!#REF!,qatar!#REF!,'saudi arabia'!#REF!,UAE!#REF!)</f>
        <v>#REF!</v>
      </c>
      <c r="I75" s="19">
        <f>SUM(kuwait!G75,oman!G75,qatar!G75,'saudi arabia'!G75,UAE!G75)</f>
        <v>51542.864005335796</v>
      </c>
      <c r="J75" s="19">
        <f>SUM(kuwait!H75,oman!H75,qatar!H75,'saudi arabia'!H75,UAE!H75)</f>
        <v>51270.732475622441</v>
      </c>
      <c r="K75" s="150">
        <f>SUM(kuwait!I75,oman!I75,qatar!I75,'saudi arabia'!I75,UAE!I75)</f>
        <v>49124.018222318904</v>
      </c>
      <c r="L75" s="80" t="s">
        <v>121</v>
      </c>
      <c r="N75" s="168" t="e">
        <f t="shared" si="5"/>
        <v>#REF!</v>
      </c>
      <c r="O75" s="168" t="e">
        <f t="shared" si="5"/>
        <v>#REF!</v>
      </c>
      <c r="P75" s="168" t="str">
        <f t="shared" si="5"/>
        <v>.</v>
      </c>
      <c r="Q75" s="168" t="str">
        <f t="shared" si="5"/>
        <v>.</v>
      </c>
      <c r="R75" s="168" t="str">
        <f t="shared" si="5"/>
        <v>.</v>
      </c>
      <c r="S75" s="168" t="e">
        <f t="shared" si="4"/>
        <v>#REF!</v>
      </c>
      <c r="T75" s="168" t="e">
        <f t="shared" si="4"/>
        <v>#REF!</v>
      </c>
      <c r="U75" s="168" t="str">
        <f t="shared" si="4"/>
        <v>.</v>
      </c>
      <c r="V75" s="168" t="str">
        <f t="shared" si="4"/>
        <v>.</v>
      </c>
      <c r="W75" s="168" t="str">
        <f t="shared" si="4"/>
        <v>.</v>
      </c>
    </row>
    <row r="76" spans="1:23" x14ac:dyDescent="0.2">
      <c r="A76" s="38" t="s">
        <v>122</v>
      </c>
      <c r="B76" s="106" t="e">
        <f>SUM(kuwait!#REF!,oman!#REF!,qatar!#REF!,'saudi arabia'!#REF!,UAE!#REF!)</f>
        <v>#REF!</v>
      </c>
      <c r="C76" s="106" t="e">
        <f>SUM(kuwait!#REF!,oman!#REF!,qatar!#REF!,'saudi arabia'!#REF!,UAE!#REF!)</f>
        <v>#REF!</v>
      </c>
      <c r="D76" s="106">
        <f>SUM(kuwait!B76,oman!B76,qatar!B76,'saudi arabia'!B76,UAE!B76)</f>
        <v>3305.9703718792553</v>
      </c>
      <c r="E76" s="106">
        <f>SUM(kuwait!C76,oman!C76,qatar!C76,'saudi arabia'!C76,UAE!C76)</f>
        <v>3798.4864093138058</v>
      </c>
      <c r="F76" s="164">
        <f>SUM(kuwait!D76,oman!D76,qatar!D76,'saudi arabia'!D76,UAE!D76)</f>
        <v>4027.8635558333444</v>
      </c>
      <c r="G76" s="106" t="e">
        <f>SUM(kuwait!#REF!,oman!#REF!,qatar!#REF!,'saudi arabia'!#REF!,UAE!#REF!)</f>
        <v>#REF!</v>
      </c>
      <c r="H76" s="106" t="e">
        <f>SUM(kuwait!#REF!,oman!#REF!,qatar!#REF!,'saudi arabia'!#REF!,UAE!#REF!)</f>
        <v>#REF!</v>
      </c>
      <c r="I76" s="106">
        <f>SUM(kuwait!G76,oman!G76,qatar!G76,'saudi arabia'!G76,UAE!G76)</f>
        <v>5798.3977248040119</v>
      </c>
      <c r="J76" s="106">
        <f>SUM(kuwait!H76,oman!H76,qatar!H76,'saudi arabia'!H76,UAE!H76)</f>
        <v>7507.4259709535099</v>
      </c>
      <c r="K76" s="164">
        <f>SUM(kuwait!I76,oman!I76,qatar!I76,'saudi arabia'!I76,UAE!I76)</f>
        <v>7158.8683855551308</v>
      </c>
      <c r="L76" s="40" t="s">
        <v>123</v>
      </c>
      <c r="N76" s="168" t="e">
        <f t="shared" si="5"/>
        <v>#REF!</v>
      </c>
      <c r="O76" s="168" t="e">
        <f t="shared" si="5"/>
        <v>#REF!</v>
      </c>
      <c r="P76" s="168" t="str">
        <f t="shared" si="5"/>
        <v>.</v>
      </c>
      <c r="Q76" s="168" t="str">
        <f t="shared" si="5"/>
        <v>.</v>
      </c>
      <c r="R76" s="168" t="str">
        <f t="shared" si="5"/>
        <v>.</v>
      </c>
      <c r="S76" s="168" t="e">
        <f t="shared" si="4"/>
        <v>#REF!</v>
      </c>
      <c r="T76" s="168" t="e">
        <f t="shared" si="4"/>
        <v>#REF!</v>
      </c>
      <c r="U76" s="168" t="str">
        <f t="shared" si="4"/>
        <v>.</v>
      </c>
      <c r="V76" s="168" t="str">
        <f t="shared" si="4"/>
        <v>.</v>
      </c>
      <c r="W76" s="168" t="str">
        <f t="shared" si="4"/>
        <v>.</v>
      </c>
    </row>
    <row r="77" spans="1:23" x14ac:dyDescent="0.2">
      <c r="A77" s="38" t="s">
        <v>124</v>
      </c>
      <c r="B77" s="106" t="e">
        <f>SUM(kuwait!#REF!,oman!#REF!,qatar!#REF!,'saudi arabia'!#REF!,UAE!#REF!)</f>
        <v>#REF!</v>
      </c>
      <c r="C77" s="106" t="e">
        <f>SUM(kuwait!#REF!,oman!#REF!,qatar!#REF!,'saudi arabia'!#REF!,UAE!#REF!)</f>
        <v>#REF!</v>
      </c>
      <c r="D77" s="106">
        <f>SUM(kuwait!B77,oman!B77,qatar!B77,'saudi arabia'!B77,UAE!B77)</f>
        <v>6061.6605402648311</v>
      </c>
      <c r="E77" s="106">
        <f>SUM(kuwait!C77,oman!C77,qatar!C77,'saudi arabia'!C77,UAE!C77)</f>
        <v>5835.3227174279564</v>
      </c>
      <c r="F77" s="164">
        <f>SUM(kuwait!D77,oman!D77,qatar!D77,'saudi arabia'!D77,UAE!D77)</f>
        <v>5640.8350657570554</v>
      </c>
      <c r="G77" s="106" t="e">
        <f>SUM(kuwait!#REF!,oman!#REF!,qatar!#REF!,'saudi arabia'!#REF!,UAE!#REF!)</f>
        <v>#REF!</v>
      </c>
      <c r="H77" s="106" t="e">
        <f>SUM(kuwait!#REF!,oman!#REF!,qatar!#REF!,'saudi arabia'!#REF!,UAE!#REF!)</f>
        <v>#REF!</v>
      </c>
      <c r="I77" s="106">
        <f>SUM(kuwait!G77,oman!G77,qatar!G77,'saudi arabia'!G77,UAE!G77)</f>
        <v>4896.7508809258843</v>
      </c>
      <c r="J77" s="106">
        <f>SUM(kuwait!H77,oman!H77,qatar!H77,'saudi arabia'!H77,UAE!H77)</f>
        <v>4429.3770306035331</v>
      </c>
      <c r="K77" s="164">
        <f>SUM(kuwait!I77,oman!I77,qatar!I77,'saudi arabia'!I77,UAE!I77)</f>
        <v>3950.2098874911844</v>
      </c>
      <c r="L77" s="40" t="s">
        <v>125</v>
      </c>
      <c r="N77" s="168" t="e">
        <f t="shared" si="5"/>
        <v>#REF!</v>
      </c>
      <c r="O77" s="168" t="e">
        <f t="shared" si="5"/>
        <v>#REF!</v>
      </c>
      <c r="P77" s="168" t="str">
        <f t="shared" si="5"/>
        <v>.</v>
      </c>
      <c r="Q77" s="168" t="str">
        <f t="shared" si="5"/>
        <v>.</v>
      </c>
      <c r="R77" s="168" t="str">
        <f t="shared" si="5"/>
        <v>.</v>
      </c>
      <c r="S77" s="168" t="e">
        <f t="shared" si="4"/>
        <v>#REF!</v>
      </c>
      <c r="T77" s="168" t="e">
        <f t="shared" si="4"/>
        <v>#REF!</v>
      </c>
      <c r="U77" s="168" t="str">
        <f t="shared" si="4"/>
        <v>.</v>
      </c>
      <c r="V77" s="168" t="str">
        <f t="shared" si="4"/>
        <v>.</v>
      </c>
      <c r="W77" s="168" t="str">
        <f t="shared" si="4"/>
        <v>.</v>
      </c>
    </row>
    <row r="78" spans="1:23" x14ac:dyDescent="0.2">
      <c r="A78" s="38" t="s">
        <v>126</v>
      </c>
      <c r="B78" s="106" t="e">
        <f>SUM(kuwait!#REF!,oman!#REF!,qatar!#REF!,'saudi arabia'!#REF!,UAE!#REF!)</f>
        <v>#REF!</v>
      </c>
      <c r="C78" s="106" t="e">
        <f>SUM(kuwait!#REF!,oman!#REF!,qatar!#REF!,'saudi arabia'!#REF!,UAE!#REF!)</f>
        <v>#REF!</v>
      </c>
      <c r="D78" s="106">
        <f>SUM(kuwait!B78,oman!B78,qatar!B78,'saudi arabia'!B78,UAE!B78)</f>
        <v>662.77960076038914</v>
      </c>
      <c r="E78" s="106">
        <f>SUM(kuwait!C78,oman!C78,qatar!C78,'saudi arabia'!C78,UAE!C78)</f>
        <v>741.37090263310029</v>
      </c>
      <c r="F78" s="164">
        <f>SUM(kuwait!D78,oman!D78,qatar!D78,'saudi arabia'!D78,UAE!D78)</f>
        <v>744.8860546124705</v>
      </c>
      <c r="G78" s="47" t="e">
        <f>SUM(kuwait!#REF!,oman!#REF!,qatar!#REF!,'saudi arabia'!#REF!,UAE!#REF!)</f>
        <v>#REF!</v>
      </c>
      <c r="H78" s="47" t="e">
        <f>SUM(kuwait!#REF!,oman!#REF!,qatar!#REF!,'saudi arabia'!#REF!,UAE!#REF!)</f>
        <v>#REF!</v>
      </c>
      <c r="I78" s="47">
        <f>SUM(kuwait!G78,oman!G78,qatar!G78,'saudi arabia'!G78,UAE!G78)</f>
        <v>3991.9735254037687</v>
      </c>
      <c r="J78" s="47">
        <f>SUM(kuwait!H78,oman!H78,qatar!H78,'saudi arabia'!H78,UAE!H78)</f>
        <v>4245.195268066378</v>
      </c>
      <c r="K78" s="137">
        <f>SUM(kuwait!I78,oman!I78,qatar!I78,'saudi arabia'!I78,UAE!I78)</f>
        <v>3887.9906374251477</v>
      </c>
      <c r="L78" s="40" t="s">
        <v>127</v>
      </c>
      <c r="N78" s="168" t="e">
        <f t="shared" si="5"/>
        <v>#REF!</v>
      </c>
      <c r="O78" s="168" t="e">
        <f t="shared" si="5"/>
        <v>#REF!</v>
      </c>
      <c r="P78" s="168" t="str">
        <f t="shared" si="5"/>
        <v>.</v>
      </c>
      <c r="Q78" s="168" t="str">
        <f t="shared" si="5"/>
        <v>.</v>
      </c>
      <c r="R78" s="168" t="str">
        <f t="shared" si="5"/>
        <v>.</v>
      </c>
      <c r="S78" s="168" t="e">
        <f t="shared" si="4"/>
        <v>#REF!</v>
      </c>
      <c r="T78" s="168" t="e">
        <f t="shared" si="4"/>
        <v>#REF!</v>
      </c>
      <c r="U78" s="168" t="str">
        <f t="shared" si="4"/>
        <v>.</v>
      </c>
      <c r="V78" s="168" t="str">
        <f t="shared" si="4"/>
        <v>.</v>
      </c>
      <c r="W78" s="168" t="str">
        <f t="shared" si="4"/>
        <v>.</v>
      </c>
    </row>
    <row r="79" spans="1:23" s="89" customFormat="1" x14ac:dyDescent="0.2">
      <c r="A79" s="38" t="s">
        <v>128</v>
      </c>
      <c r="B79" s="106" t="e">
        <f>SUM(kuwait!#REF!,oman!#REF!,qatar!#REF!,'saudi arabia'!#REF!,UAE!#REF!)</f>
        <v>#REF!</v>
      </c>
      <c r="C79" s="106" t="e">
        <f>SUM(kuwait!#REF!,oman!#REF!,qatar!#REF!,'saudi arabia'!#REF!,UAE!#REF!)</f>
        <v>#REF!</v>
      </c>
      <c r="D79" s="106">
        <f>SUM(kuwait!B79,oman!B79,qatar!B79,'saudi arabia'!B79,UAE!B79)</f>
        <v>2658.8721670581135</v>
      </c>
      <c r="E79" s="106">
        <f>SUM(kuwait!C79,oman!C79,qatar!C79,'saudi arabia'!C79,UAE!C79)</f>
        <v>3268.959500235193</v>
      </c>
      <c r="F79" s="164">
        <f>SUM(kuwait!D79,oman!D79,qatar!D79,'saudi arabia'!D79,UAE!D79)</f>
        <v>4426.0790814995207</v>
      </c>
      <c r="G79" s="106" t="e">
        <f>SUM(kuwait!#REF!,oman!#REF!,qatar!#REF!,'saudi arabia'!#REF!,UAE!#REF!)</f>
        <v>#REF!</v>
      </c>
      <c r="H79" s="106" t="e">
        <f>SUM(kuwait!#REF!,oman!#REF!,qatar!#REF!,'saudi arabia'!#REF!,UAE!#REF!)</f>
        <v>#REF!</v>
      </c>
      <c r="I79" s="106">
        <f>SUM(kuwait!G79,oman!G79,qatar!G79,'saudi arabia'!G79,UAE!G79)</f>
        <v>25631.660621732215</v>
      </c>
      <c r="J79" s="106">
        <f>SUM(kuwait!H79,oman!H79,qatar!H79,'saudi arabia'!H79,UAE!H79)</f>
        <v>23225.243271328909</v>
      </c>
      <c r="K79" s="164">
        <f>SUM(kuwait!I79,oman!I79,qatar!I79,'saudi arabia'!I79,UAE!I79)</f>
        <v>21634.692810989938</v>
      </c>
      <c r="L79" s="40" t="s">
        <v>129</v>
      </c>
      <c r="M79" s="4"/>
      <c r="N79" s="168" t="e">
        <f t="shared" si="5"/>
        <v>#REF!</v>
      </c>
      <c r="O79" s="168" t="e">
        <f t="shared" si="5"/>
        <v>#REF!</v>
      </c>
      <c r="P79" s="168" t="str">
        <f t="shared" si="5"/>
        <v>.</v>
      </c>
      <c r="Q79" s="168" t="str">
        <f t="shared" si="5"/>
        <v>.</v>
      </c>
      <c r="R79" s="168" t="str">
        <f t="shared" si="5"/>
        <v>.</v>
      </c>
      <c r="S79" s="168" t="e">
        <f t="shared" si="4"/>
        <v>#REF!</v>
      </c>
      <c r="T79" s="168" t="e">
        <f t="shared" si="4"/>
        <v>#REF!</v>
      </c>
      <c r="U79" s="168" t="str">
        <f t="shared" si="4"/>
        <v>.</v>
      </c>
      <c r="V79" s="168" t="str">
        <f t="shared" si="4"/>
        <v>.</v>
      </c>
      <c r="W79" s="168" t="str">
        <f t="shared" si="4"/>
        <v>.</v>
      </c>
    </row>
    <row r="80" spans="1:23" x14ac:dyDescent="0.2">
      <c r="A80" s="38" t="s">
        <v>130</v>
      </c>
      <c r="B80" s="106" t="e">
        <f>SUM(kuwait!#REF!,oman!#REF!,qatar!#REF!,'saudi arabia'!#REF!,UAE!#REF!)</f>
        <v>#REF!</v>
      </c>
      <c r="C80" s="106" t="e">
        <f>SUM(kuwait!#REF!,oman!#REF!,qatar!#REF!,'saudi arabia'!#REF!,UAE!#REF!)</f>
        <v>#REF!</v>
      </c>
      <c r="D80" s="106">
        <f>SUM(kuwait!B80,oman!B80,qatar!B80,'saudi arabia'!B80,UAE!B80)</f>
        <v>6175.5123530481269</v>
      </c>
      <c r="E80" s="106">
        <f>SUM(kuwait!C80,oman!C80,qatar!C80,'saudi arabia'!C80,UAE!C80)</f>
        <v>6999.5405692816221</v>
      </c>
      <c r="F80" s="164">
        <f>SUM(kuwait!D80,oman!D80,qatar!D80,'saudi arabia'!D80,UAE!D80)</f>
        <v>8195.0688128651782</v>
      </c>
      <c r="G80" s="106" t="e">
        <f>SUM(kuwait!#REF!,oman!#REF!,qatar!#REF!,'saudi arabia'!#REF!,UAE!#REF!)</f>
        <v>#REF!</v>
      </c>
      <c r="H80" s="106" t="e">
        <f>SUM(kuwait!#REF!,oman!#REF!,qatar!#REF!,'saudi arabia'!#REF!,UAE!#REF!)</f>
        <v>#REF!</v>
      </c>
      <c r="I80" s="106">
        <f>SUM(kuwait!G80,oman!G80,qatar!G80,'saudi arabia'!G80,UAE!G80)</f>
        <v>10166.770890974387</v>
      </c>
      <c r="J80" s="106">
        <f>SUM(kuwait!H80,oman!H80,qatar!H80,'saudi arabia'!H80,UAE!H80)</f>
        <v>10696.564341034988</v>
      </c>
      <c r="K80" s="164">
        <f>SUM(kuwait!I80,oman!I80,qatar!I80,'saudi arabia'!I80,UAE!I80)</f>
        <v>11154.801128672354</v>
      </c>
      <c r="L80" s="40" t="s">
        <v>131</v>
      </c>
      <c r="N80" s="168" t="e">
        <f t="shared" si="5"/>
        <v>#REF!</v>
      </c>
      <c r="O80" s="168" t="e">
        <f t="shared" si="5"/>
        <v>#REF!</v>
      </c>
      <c r="P80" s="168" t="str">
        <f t="shared" si="5"/>
        <v>.</v>
      </c>
      <c r="Q80" s="168" t="str">
        <f t="shared" si="5"/>
        <v>.</v>
      </c>
      <c r="R80" s="168" t="str">
        <f t="shared" si="5"/>
        <v>.</v>
      </c>
      <c r="S80" s="168" t="e">
        <f t="shared" si="4"/>
        <v>#REF!</v>
      </c>
      <c r="T80" s="168" t="e">
        <f t="shared" si="4"/>
        <v>#REF!</v>
      </c>
      <c r="U80" s="168" t="str">
        <f t="shared" si="4"/>
        <v>.</v>
      </c>
      <c r="V80" s="168" t="str">
        <f t="shared" si="4"/>
        <v>.</v>
      </c>
      <c r="W80" s="168" t="str">
        <f t="shared" si="4"/>
        <v>.</v>
      </c>
    </row>
    <row r="81" spans="1:23" x14ac:dyDescent="0.2">
      <c r="A81" s="41" t="s">
        <v>55</v>
      </c>
      <c r="B81" s="106" t="e">
        <f>SUM(kuwait!#REF!,oman!#REF!,qatar!#REF!,'saudi arabia'!#REF!,UAE!#REF!)</f>
        <v>#REF!</v>
      </c>
      <c r="C81" s="106" t="e">
        <f>SUM(kuwait!#REF!,oman!#REF!,qatar!#REF!,'saudi arabia'!#REF!,UAE!#REF!)</f>
        <v>#REF!</v>
      </c>
      <c r="D81" s="106">
        <f>SUM(kuwait!B81,oman!B81,qatar!B81,'saudi arabia'!B81,UAE!B81)</f>
        <v>1086.3545412282851</v>
      </c>
      <c r="E81" s="106">
        <f>SUM(kuwait!C81,oman!C81,qatar!C81,'saudi arabia'!C81,UAE!C81)</f>
        <v>2511.3963601645928</v>
      </c>
      <c r="F81" s="164">
        <f>SUM(kuwait!D81,oman!D81,qatar!D81,'saudi arabia'!D81,UAE!D81)</f>
        <v>4009.4482600159145</v>
      </c>
      <c r="G81" s="106" t="e">
        <f>SUM(kuwait!#REF!,oman!#REF!,qatar!#REF!,'saudi arabia'!#REF!,UAE!#REF!)</f>
        <v>#REF!</v>
      </c>
      <c r="H81" s="106" t="e">
        <f>SUM(kuwait!#REF!,oman!#REF!,qatar!#REF!,'saudi arabia'!#REF!,UAE!#REF!)</f>
        <v>#REF!</v>
      </c>
      <c r="I81" s="106">
        <f>SUM(kuwait!G81,oman!G81,qatar!G81,'saudi arabia'!G81,UAE!G81)</f>
        <v>1057.310361495518</v>
      </c>
      <c r="J81" s="106">
        <f>SUM(kuwait!H81,oman!H81,qatar!H81,'saudi arabia'!H81,UAE!H81)</f>
        <v>1166.9265936351244</v>
      </c>
      <c r="K81" s="164">
        <f>SUM(kuwait!I81,oman!I81,qatar!I81,'saudi arabia'!I81,UAE!I81)</f>
        <v>1337.4553721851489</v>
      </c>
      <c r="L81" s="42" t="s">
        <v>56</v>
      </c>
      <c r="N81" s="168" t="e">
        <f t="shared" si="5"/>
        <v>#REF!</v>
      </c>
      <c r="O81" s="168" t="e">
        <f t="shared" si="5"/>
        <v>#REF!</v>
      </c>
      <c r="P81" s="168" t="str">
        <f t="shared" si="5"/>
        <v>.</v>
      </c>
      <c r="Q81" s="168" t="str">
        <f t="shared" si="5"/>
        <v>.</v>
      </c>
      <c r="R81" s="168" t="str">
        <f t="shared" si="5"/>
        <v>.</v>
      </c>
      <c r="S81" s="168" t="e">
        <f t="shared" si="4"/>
        <v>#REF!</v>
      </c>
      <c r="T81" s="168" t="e">
        <f t="shared" si="4"/>
        <v>#REF!</v>
      </c>
      <c r="U81" s="168" t="str">
        <f t="shared" si="4"/>
        <v>.</v>
      </c>
      <c r="V81" s="168" t="str">
        <f t="shared" si="4"/>
        <v>.</v>
      </c>
      <c r="W81" s="168" t="str">
        <f t="shared" si="4"/>
        <v>.</v>
      </c>
    </row>
    <row r="82" spans="1:23" x14ac:dyDescent="0.2">
      <c r="A82" s="86" t="s">
        <v>132</v>
      </c>
      <c r="B82" s="113" t="e">
        <f>SUM(kuwait!#REF!,oman!#REF!,qatar!#REF!,'saudi arabia'!#REF!,UAE!#REF!)</f>
        <v>#REF!</v>
      </c>
      <c r="C82" s="113" t="e">
        <f>SUM(kuwait!#REF!,oman!#REF!,qatar!#REF!,'saudi arabia'!#REF!,UAE!#REF!)</f>
        <v>#REF!</v>
      </c>
      <c r="D82" s="113">
        <f>SUM(kuwait!B82,oman!B82,qatar!B82,'saudi arabia'!B82,UAE!B82)</f>
        <v>100222.16842687697</v>
      </c>
      <c r="E82" s="113">
        <f>SUM(kuwait!C82,oman!C82,qatar!C82,'saudi arabia'!C82,UAE!C82)</f>
        <v>101844.5538657076</v>
      </c>
      <c r="F82" s="167">
        <f>SUM(kuwait!D82,oman!D82,qatar!D82,'saudi arabia'!D82,UAE!D82)</f>
        <v>104351.37386569925</v>
      </c>
      <c r="G82" s="113" t="e">
        <f>SUM(kuwait!#REF!,oman!#REF!,qatar!#REF!,'saudi arabia'!#REF!,UAE!#REF!)</f>
        <v>#REF!</v>
      </c>
      <c r="H82" s="113" t="e">
        <f>SUM(kuwait!#REF!,oman!#REF!,qatar!#REF!,'saudi arabia'!#REF!,UAE!#REF!)</f>
        <v>#REF!</v>
      </c>
      <c r="I82" s="113">
        <f>SUM(kuwait!G82,oman!G82,qatar!G82,'saudi arabia'!G82,UAE!G82)</f>
        <v>204776.09265689389</v>
      </c>
      <c r="J82" s="113">
        <f>SUM(kuwait!H82,oman!H82,qatar!H82,'saudi arabia'!H82,UAE!H82)</f>
        <v>223518.12501960539</v>
      </c>
      <c r="K82" s="167">
        <f>SUM(kuwait!I82,oman!I82,qatar!I82,'saudi arabia'!I82,UAE!I82)</f>
        <v>230338.85833086894</v>
      </c>
      <c r="L82" s="87" t="s">
        <v>133</v>
      </c>
      <c r="N82" s="168" t="e">
        <f t="shared" si="5"/>
        <v>#REF!</v>
      </c>
      <c r="O82" s="168" t="e">
        <f t="shared" si="5"/>
        <v>#REF!</v>
      </c>
      <c r="P82" s="168" t="str">
        <f t="shared" si="5"/>
        <v>.</v>
      </c>
      <c r="Q82" s="168" t="str">
        <f t="shared" si="5"/>
        <v>.</v>
      </c>
      <c r="R82" s="168" t="str">
        <f t="shared" si="5"/>
        <v>.</v>
      </c>
      <c r="S82" s="168" t="e">
        <f t="shared" si="4"/>
        <v>#REF!</v>
      </c>
      <c r="T82" s="168" t="e">
        <f t="shared" si="4"/>
        <v>#REF!</v>
      </c>
      <c r="U82" s="168" t="str">
        <f t="shared" si="4"/>
        <v>.</v>
      </c>
      <c r="V82" s="168" t="str">
        <f t="shared" si="4"/>
        <v>.</v>
      </c>
      <c r="W82" s="168" t="str">
        <f t="shared" si="4"/>
        <v>.</v>
      </c>
    </row>
    <row r="83" spans="1:23" x14ac:dyDescent="0.2">
      <c r="A83" s="41" t="s">
        <v>134</v>
      </c>
      <c r="B83" s="47" t="e">
        <f>SUM(kuwait!#REF!,oman!#REF!,qatar!#REF!,'saudi arabia'!#REF!,UAE!#REF!)</f>
        <v>#REF!</v>
      </c>
      <c r="C83" s="47" t="e">
        <f>SUM(kuwait!#REF!,oman!#REF!,qatar!#REF!,'saudi arabia'!#REF!,UAE!#REF!)</f>
        <v>#REF!</v>
      </c>
      <c r="D83" s="47">
        <f>SUM(kuwait!B83,oman!B83,qatar!B83,'saudi arabia'!B83,UAE!B83)</f>
        <v>50.652660589693724</v>
      </c>
      <c r="E83" s="47">
        <f>SUM(kuwait!C83,oman!C83,qatar!C83,'saudi arabia'!C83,UAE!C83)</f>
        <v>185.19807435534372</v>
      </c>
      <c r="F83" s="137">
        <f>SUM(kuwait!D83,oman!D83,qatar!D83,'saudi arabia'!D83,UAE!D83)</f>
        <v>38.992713331628259</v>
      </c>
      <c r="G83" s="47" t="e">
        <f>SUM(kuwait!#REF!,oman!#REF!,qatar!#REF!,'saudi arabia'!#REF!,UAE!#REF!)</f>
        <v>#REF!</v>
      </c>
      <c r="H83" s="47" t="e">
        <f>SUM(kuwait!#REF!,oman!#REF!,qatar!#REF!,'saudi arabia'!#REF!,UAE!#REF!)</f>
        <v>#REF!</v>
      </c>
      <c r="I83" s="47">
        <f>SUM(kuwait!G83,oman!G83,qatar!G83,'saudi arabia'!G83,UAE!G83)</f>
        <v>1722.7432870715904</v>
      </c>
      <c r="J83" s="47">
        <f>SUM(kuwait!H83,oman!H83,qatar!H83,'saudi arabia'!H83,UAE!H83)</f>
        <v>1805.8537573042447</v>
      </c>
      <c r="K83" s="137">
        <f>SUM(kuwait!I83,oman!I83,qatar!I83,'saudi arabia'!I83,UAE!I83)</f>
        <v>2164.258803520082</v>
      </c>
      <c r="L83" s="40" t="s">
        <v>135</v>
      </c>
      <c r="N83" s="168" t="e">
        <f t="shared" si="5"/>
        <v>#REF!</v>
      </c>
      <c r="O83" s="168" t="e">
        <f t="shared" si="5"/>
        <v>#REF!</v>
      </c>
      <c r="P83" s="168" t="str">
        <f t="shared" si="5"/>
        <v>.</v>
      </c>
      <c r="Q83" s="168" t="str">
        <f t="shared" si="5"/>
        <v>.</v>
      </c>
      <c r="R83" s="168" t="str">
        <f t="shared" si="5"/>
        <v>.</v>
      </c>
      <c r="S83" s="168" t="e">
        <f t="shared" si="4"/>
        <v>#REF!</v>
      </c>
      <c r="T83" s="168" t="e">
        <f t="shared" si="4"/>
        <v>#REF!</v>
      </c>
      <c r="U83" s="168" t="str">
        <f t="shared" si="4"/>
        <v>.</v>
      </c>
      <c r="V83" s="168" t="str">
        <f t="shared" si="4"/>
        <v>.</v>
      </c>
      <c r="W83" s="168" t="str">
        <f t="shared" si="4"/>
        <v>.</v>
      </c>
    </row>
    <row r="84" spans="1:23" x14ac:dyDescent="0.2">
      <c r="A84" s="41" t="s">
        <v>136</v>
      </c>
      <c r="B84" s="39" t="e">
        <f>SUM(kuwait!#REF!,oman!#REF!,qatar!#REF!,'saudi arabia'!#REF!,UAE!#REF!)</f>
        <v>#REF!</v>
      </c>
      <c r="C84" s="39" t="e">
        <f>SUM(kuwait!#REF!,oman!#REF!,qatar!#REF!,'saudi arabia'!#REF!,UAE!#REF!)</f>
        <v>#REF!</v>
      </c>
      <c r="D84" s="39">
        <f>SUM(kuwait!B84,oman!B84,qatar!B84,'saudi arabia'!B84,UAE!B84)</f>
        <v>301.58240474590929</v>
      </c>
      <c r="E84" s="39">
        <f>SUM(kuwait!C84,oman!C84,qatar!C84,'saudi arabia'!C84,UAE!C84)</f>
        <v>444.93534142154988</v>
      </c>
      <c r="F84" s="136">
        <f>SUM(kuwait!D84,oman!D84,qatar!D84,'saudi arabia'!D84,UAE!D84)</f>
        <v>547.6527028702078</v>
      </c>
      <c r="G84" s="39" t="e">
        <f>SUM(kuwait!#REF!,oman!#REF!,qatar!#REF!,'saudi arabia'!#REF!,UAE!#REF!)</f>
        <v>#REF!</v>
      </c>
      <c r="H84" s="39" t="e">
        <f>SUM(kuwait!#REF!,oman!#REF!,qatar!#REF!,'saudi arabia'!#REF!,UAE!#REF!)</f>
        <v>#REF!</v>
      </c>
      <c r="I84" s="39">
        <f>SUM(kuwait!G84,oman!G84,qatar!G84,'saudi arabia'!G84,UAE!G84)</f>
        <v>1084.9174140799305</v>
      </c>
      <c r="J84" s="39">
        <f>SUM(kuwait!H84,oman!H84,qatar!H84,'saudi arabia'!H84,UAE!H84)</f>
        <v>1326.4034534279638</v>
      </c>
      <c r="K84" s="136">
        <f>SUM(kuwait!I84,oman!I84,qatar!I84,'saudi arabia'!I84,UAE!I84)</f>
        <v>1295.644583721969</v>
      </c>
      <c r="L84" s="40" t="s">
        <v>137</v>
      </c>
      <c r="N84" s="168" t="e">
        <f t="shared" si="5"/>
        <v>#REF!</v>
      </c>
      <c r="O84" s="168" t="e">
        <f t="shared" si="5"/>
        <v>#REF!</v>
      </c>
      <c r="P84" s="168" t="str">
        <f t="shared" si="5"/>
        <v>.</v>
      </c>
      <c r="Q84" s="168" t="str">
        <f t="shared" si="5"/>
        <v>.</v>
      </c>
      <c r="R84" s="168" t="str">
        <f t="shared" si="5"/>
        <v>.</v>
      </c>
      <c r="S84" s="168" t="e">
        <f t="shared" si="4"/>
        <v>#REF!</v>
      </c>
      <c r="T84" s="168" t="e">
        <f t="shared" si="4"/>
        <v>#REF!</v>
      </c>
      <c r="U84" s="168" t="str">
        <f t="shared" si="4"/>
        <v>.</v>
      </c>
      <c r="V84" s="168" t="str">
        <f t="shared" si="4"/>
        <v>.</v>
      </c>
      <c r="W84" s="168" t="str">
        <f t="shared" si="4"/>
        <v>.</v>
      </c>
    </row>
    <row r="85" spans="1:23" x14ac:dyDescent="0.2">
      <c r="A85" s="38" t="s">
        <v>138</v>
      </c>
      <c r="B85" s="39" t="e">
        <f>SUM(kuwait!#REF!,oman!#REF!,qatar!#REF!,'saudi arabia'!#REF!,UAE!#REF!)</f>
        <v>#REF!</v>
      </c>
      <c r="C85" s="39" t="e">
        <f>SUM(kuwait!#REF!,oman!#REF!,qatar!#REF!,'saudi arabia'!#REF!,UAE!#REF!)</f>
        <v>#REF!</v>
      </c>
      <c r="D85" s="39">
        <f>SUM(kuwait!B85,oman!B85,qatar!B85,'saudi arabia'!B85,UAE!B85)</f>
        <v>39200.523595582781</v>
      </c>
      <c r="E85" s="39">
        <f>SUM(kuwait!C85,oman!C85,qatar!C85,'saudi arabia'!C85,UAE!C85)</f>
        <v>43249.12375085344</v>
      </c>
      <c r="F85" s="136">
        <f>SUM(kuwait!D85,oman!D85,qatar!D85,'saudi arabia'!D85,UAE!D85)</f>
        <v>46119.945428514256</v>
      </c>
      <c r="G85" s="39" t="e">
        <f>SUM(kuwait!#REF!,oman!#REF!,qatar!#REF!,'saudi arabia'!#REF!,UAE!#REF!)</f>
        <v>#REF!</v>
      </c>
      <c r="H85" s="39" t="e">
        <f>SUM(kuwait!#REF!,oman!#REF!,qatar!#REF!,'saudi arabia'!#REF!,UAE!#REF!)</f>
        <v>#REF!</v>
      </c>
      <c r="I85" s="39">
        <f>SUM(kuwait!G85,oman!G85,qatar!G85,'saudi arabia'!G85,UAE!G85)</f>
        <v>52333.27433935232</v>
      </c>
      <c r="J85" s="39">
        <f>SUM(kuwait!H85,oman!H85,qatar!H85,'saudi arabia'!H85,UAE!H85)</f>
        <v>60850.867033553666</v>
      </c>
      <c r="K85" s="136">
        <f>SUM(kuwait!I85,oman!I85,qatar!I85,'saudi arabia'!I85,UAE!I85)</f>
        <v>63552.539000307224</v>
      </c>
      <c r="L85" s="40" t="s">
        <v>139</v>
      </c>
      <c r="N85" s="168" t="e">
        <f t="shared" si="5"/>
        <v>#REF!</v>
      </c>
      <c r="O85" s="168" t="e">
        <f t="shared" si="5"/>
        <v>#REF!</v>
      </c>
      <c r="P85" s="168" t="str">
        <f t="shared" si="5"/>
        <v>.</v>
      </c>
      <c r="Q85" s="168" t="str">
        <f t="shared" si="5"/>
        <v>.</v>
      </c>
      <c r="R85" s="168" t="str">
        <f t="shared" si="5"/>
        <v>.</v>
      </c>
      <c r="S85" s="168" t="e">
        <f t="shared" si="4"/>
        <v>#REF!</v>
      </c>
      <c r="T85" s="168" t="e">
        <f t="shared" si="4"/>
        <v>#REF!</v>
      </c>
      <c r="U85" s="168" t="str">
        <f t="shared" si="4"/>
        <v>.</v>
      </c>
      <c r="V85" s="168" t="str">
        <f t="shared" si="4"/>
        <v>.</v>
      </c>
      <c r="W85" s="168" t="str">
        <f t="shared" si="4"/>
        <v>.</v>
      </c>
    </row>
    <row r="86" spans="1:23" x14ac:dyDescent="0.2">
      <c r="A86" s="38" t="s">
        <v>140</v>
      </c>
      <c r="B86" s="39" t="e">
        <f>SUM(kuwait!#REF!,oman!#REF!,qatar!#REF!,'saudi arabia'!#REF!,UAE!#REF!)</f>
        <v>#REF!</v>
      </c>
      <c r="C86" s="39" t="e">
        <f>SUM(kuwait!#REF!,oman!#REF!,qatar!#REF!,'saudi arabia'!#REF!,UAE!#REF!)</f>
        <v>#REF!</v>
      </c>
      <c r="D86" s="39">
        <f>SUM(kuwait!B86,oman!B86,qatar!B86,'saudi arabia'!B86,UAE!B86)</f>
        <v>1844.9249916842964</v>
      </c>
      <c r="E86" s="39">
        <f>SUM(kuwait!C86,oman!C86,qatar!C86,'saudi arabia'!C86,UAE!C86)</f>
        <v>1841.4482417204799</v>
      </c>
      <c r="F86" s="136">
        <f>SUM(kuwait!D86,oman!D86,qatar!D86,'saudi arabia'!D86,UAE!D86)</f>
        <v>2582.5320760711475</v>
      </c>
      <c r="G86" s="39" t="e">
        <f>SUM(kuwait!#REF!,oman!#REF!,qatar!#REF!,'saudi arabia'!#REF!,UAE!#REF!)</f>
        <v>#REF!</v>
      </c>
      <c r="H86" s="39" t="e">
        <f>SUM(kuwait!#REF!,oman!#REF!,qatar!#REF!,'saudi arabia'!#REF!,UAE!#REF!)</f>
        <v>#REF!</v>
      </c>
      <c r="I86" s="39">
        <f>SUM(kuwait!G86,oman!G86,qatar!G86,'saudi arabia'!G86,UAE!G86)</f>
        <v>3115.2072561997206</v>
      </c>
      <c r="J86" s="39">
        <f>SUM(kuwait!H86,oman!H86,qatar!H86,'saudi arabia'!H86,UAE!H86)</f>
        <v>3570.4854294483275</v>
      </c>
      <c r="K86" s="136">
        <f>SUM(kuwait!I86,oman!I86,qatar!I86,'saudi arabia'!I86,UAE!I86)</f>
        <v>4679.2230876110671</v>
      </c>
      <c r="L86" s="40" t="s">
        <v>141</v>
      </c>
      <c r="N86" s="168" t="e">
        <f t="shared" si="5"/>
        <v>#REF!</v>
      </c>
      <c r="O86" s="168" t="e">
        <f t="shared" si="5"/>
        <v>#REF!</v>
      </c>
      <c r="P86" s="168" t="str">
        <f t="shared" si="5"/>
        <v>.</v>
      </c>
      <c r="Q86" s="168" t="str">
        <f t="shared" si="5"/>
        <v>.</v>
      </c>
      <c r="R86" s="168" t="str">
        <f t="shared" si="5"/>
        <v>.</v>
      </c>
      <c r="S86" s="168" t="e">
        <f t="shared" si="4"/>
        <v>#REF!</v>
      </c>
      <c r="T86" s="168" t="e">
        <f t="shared" si="4"/>
        <v>#REF!</v>
      </c>
      <c r="U86" s="168" t="str">
        <f t="shared" si="4"/>
        <v>.</v>
      </c>
      <c r="V86" s="168" t="str">
        <f t="shared" si="4"/>
        <v>.</v>
      </c>
      <c r="W86" s="168" t="str">
        <f t="shared" si="4"/>
        <v>.</v>
      </c>
    </row>
    <row r="87" spans="1:23" x14ac:dyDescent="0.2">
      <c r="A87" s="38" t="s">
        <v>142</v>
      </c>
      <c r="B87" s="39" t="e">
        <f>SUM(kuwait!#REF!,oman!#REF!,qatar!#REF!,'saudi arabia'!#REF!,UAE!#REF!)</f>
        <v>#REF!</v>
      </c>
      <c r="C87" s="39" t="e">
        <f>SUM(kuwait!#REF!,oman!#REF!,qatar!#REF!,'saudi arabia'!#REF!,UAE!#REF!)</f>
        <v>#REF!</v>
      </c>
      <c r="D87" s="39">
        <f>SUM(kuwait!B87,oman!B87,qatar!B87,'saudi arabia'!B87,UAE!B87)</f>
        <v>36286.728569304309</v>
      </c>
      <c r="E87" s="39">
        <f>SUM(kuwait!C87,oman!C87,qatar!C87,'saudi arabia'!C87,UAE!C87)</f>
        <v>29425.915017219872</v>
      </c>
      <c r="F87" s="136">
        <f>SUM(kuwait!D87,oman!D87,qatar!D87,'saudi arabia'!D87,UAE!D87)</f>
        <v>30892.193993599645</v>
      </c>
      <c r="G87" s="39" t="e">
        <f>SUM(kuwait!#REF!,oman!#REF!,qatar!#REF!,'saudi arabia'!#REF!,UAE!#REF!)</f>
        <v>#REF!</v>
      </c>
      <c r="H87" s="39" t="e">
        <f>SUM(kuwait!#REF!,oman!#REF!,qatar!#REF!,'saudi arabia'!#REF!,UAE!#REF!)</f>
        <v>#REF!</v>
      </c>
      <c r="I87" s="39">
        <f>SUM(kuwait!G87,oman!G87,qatar!G87,'saudi arabia'!G87,UAE!G87)</f>
        <v>64306.947345405715</v>
      </c>
      <c r="J87" s="39">
        <f>SUM(kuwait!H87,oman!H87,qatar!H87,'saudi arabia'!H87,UAE!H87)</f>
        <v>67819.593468891951</v>
      </c>
      <c r="K87" s="136">
        <f>SUM(kuwait!I87,oman!I87,qatar!I87,'saudi arabia'!I87,UAE!I87)</f>
        <v>67155.738017274169</v>
      </c>
      <c r="L87" s="40" t="s">
        <v>143</v>
      </c>
      <c r="N87" s="168" t="e">
        <f t="shared" si="5"/>
        <v>#REF!</v>
      </c>
      <c r="O87" s="168" t="e">
        <f t="shared" si="5"/>
        <v>#REF!</v>
      </c>
      <c r="P87" s="168" t="str">
        <f t="shared" si="5"/>
        <v>.</v>
      </c>
      <c r="Q87" s="168" t="str">
        <f t="shared" si="5"/>
        <v>.</v>
      </c>
      <c r="R87" s="168" t="str">
        <f t="shared" si="5"/>
        <v>.</v>
      </c>
      <c r="S87" s="168" t="e">
        <f t="shared" si="4"/>
        <v>#REF!</v>
      </c>
      <c r="T87" s="168" t="e">
        <f t="shared" si="4"/>
        <v>#REF!</v>
      </c>
      <c r="U87" s="168" t="str">
        <f t="shared" si="4"/>
        <v>.</v>
      </c>
      <c r="V87" s="168" t="str">
        <f t="shared" si="4"/>
        <v>.</v>
      </c>
      <c r="W87" s="168" t="str">
        <f t="shared" si="4"/>
        <v>.</v>
      </c>
    </row>
    <row r="88" spans="1:23" x14ac:dyDescent="0.2">
      <c r="A88" s="38" t="s">
        <v>144</v>
      </c>
      <c r="B88" s="39" t="e">
        <f>SUM(kuwait!#REF!,oman!#REF!,qatar!#REF!,'saudi arabia'!#REF!,UAE!#REF!)</f>
        <v>#REF!</v>
      </c>
      <c r="C88" s="39" t="e">
        <f>SUM(kuwait!#REF!,oman!#REF!,qatar!#REF!,'saudi arabia'!#REF!,UAE!#REF!)</f>
        <v>#REF!</v>
      </c>
      <c r="D88" s="39">
        <f>SUM(kuwait!B88,oman!B88,qatar!B88,'saudi arabia'!B88,UAE!B88)</f>
        <v>45.585388080698152</v>
      </c>
      <c r="E88" s="39">
        <f>SUM(kuwait!C88,oman!C88,qatar!C88,'saudi arabia'!C88,UAE!C88)</f>
        <v>30.041955380131849</v>
      </c>
      <c r="F88" s="136">
        <f>SUM(kuwait!D88,oman!D88,qatar!D88,'saudi arabia'!D88,UAE!D88)</f>
        <v>17.043730050352668</v>
      </c>
      <c r="G88" s="39" t="e">
        <f>SUM(kuwait!#REF!,oman!#REF!,qatar!#REF!,'saudi arabia'!#REF!,UAE!#REF!)</f>
        <v>#REF!</v>
      </c>
      <c r="H88" s="39" t="e">
        <f>SUM(kuwait!#REF!,oman!#REF!,qatar!#REF!,'saudi arabia'!#REF!,UAE!#REF!)</f>
        <v>#REF!</v>
      </c>
      <c r="I88" s="39">
        <f>SUM(kuwait!G88,oman!G88,qatar!G88,'saudi arabia'!G88,UAE!G88)</f>
        <v>1.4246751081764744</v>
      </c>
      <c r="J88" s="39">
        <f>SUM(kuwait!H88,oman!H88,qatar!H88,'saudi arabia'!H88,UAE!H88)</f>
        <v>53.96986086324975</v>
      </c>
      <c r="K88" s="136">
        <f>SUM(kuwait!I88,oman!I88,qatar!I88,'saudi arabia'!I88,UAE!I88)</f>
        <v>5.6947417830575997</v>
      </c>
      <c r="L88" s="40" t="s">
        <v>145</v>
      </c>
      <c r="N88" s="168" t="e">
        <f t="shared" si="5"/>
        <v>#REF!</v>
      </c>
      <c r="O88" s="168" t="e">
        <f t="shared" si="5"/>
        <v>#REF!</v>
      </c>
      <c r="P88" s="168" t="str">
        <f t="shared" si="5"/>
        <v>.</v>
      </c>
      <c r="Q88" s="168" t="str">
        <f t="shared" si="5"/>
        <v>.</v>
      </c>
      <c r="R88" s="168" t="str">
        <f t="shared" si="5"/>
        <v>.</v>
      </c>
      <c r="S88" s="168" t="e">
        <f t="shared" si="4"/>
        <v>#REF!</v>
      </c>
      <c r="T88" s="168" t="e">
        <f t="shared" si="4"/>
        <v>#REF!</v>
      </c>
      <c r="U88" s="168" t="str">
        <f t="shared" si="4"/>
        <v>.</v>
      </c>
      <c r="V88" s="168" t="str">
        <f t="shared" si="4"/>
        <v>.</v>
      </c>
      <c r="W88" s="168" t="str">
        <f t="shared" si="4"/>
        <v>.</v>
      </c>
    </row>
    <row r="89" spans="1:23" s="89" customFormat="1" x14ac:dyDescent="0.2">
      <c r="A89" s="38" t="s">
        <v>146</v>
      </c>
      <c r="B89" s="39" t="e">
        <f>SUM(kuwait!#REF!,oman!#REF!,qatar!#REF!,'saudi arabia'!#REF!,UAE!#REF!)</f>
        <v>#REF!</v>
      </c>
      <c r="C89" s="39" t="e">
        <f>SUM(kuwait!#REF!,oman!#REF!,qatar!#REF!,'saudi arabia'!#REF!,UAE!#REF!)</f>
        <v>#REF!</v>
      </c>
      <c r="D89" s="39">
        <f>SUM(kuwait!B89,oman!B89,qatar!B89,'saudi arabia'!B89,UAE!B89)</f>
        <v>16016.878570287328</v>
      </c>
      <c r="E89" s="39">
        <f>SUM(kuwait!C89,oman!C89,qatar!C89,'saudi arabia'!C89,UAE!C89)</f>
        <v>18653.930177339531</v>
      </c>
      <c r="F89" s="136">
        <f>SUM(kuwait!D89,oman!D89,qatar!D89,'saudi arabia'!D89,UAE!D89)</f>
        <v>17220.729387752726</v>
      </c>
      <c r="G89" s="39" t="e">
        <f>SUM(kuwait!#REF!,oman!#REF!,qatar!#REF!,'saudi arabia'!#REF!,UAE!#REF!)</f>
        <v>#REF!</v>
      </c>
      <c r="H89" s="39" t="e">
        <f>SUM(kuwait!#REF!,oman!#REF!,qatar!#REF!,'saudi arabia'!#REF!,UAE!#REF!)</f>
        <v>#REF!</v>
      </c>
      <c r="I89" s="39">
        <f>SUM(kuwait!G89,oman!G89,qatar!G89,'saudi arabia'!G89,UAE!G89)</f>
        <v>57393.904451674214</v>
      </c>
      <c r="J89" s="39">
        <f>SUM(kuwait!H89,oman!H89,qatar!H89,'saudi arabia'!H89,UAE!H89)</f>
        <v>60725.437790096148</v>
      </c>
      <c r="K89" s="136">
        <f>SUM(kuwait!I89,oman!I89,qatar!I89,'saudi arabia'!I89,UAE!I89)</f>
        <v>62781.762812211353</v>
      </c>
      <c r="L89" s="40" t="s">
        <v>147</v>
      </c>
      <c r="M89" s="4"/>
      <c r="N89" s="168" t="e">
        <f t="shared" si="5"/>
        <v>#REF!</v>
      </c>
      <c r="O89" s="168" t="e">
        <f t="shared" si="5"/>
        <v>#REF!</v>
      </c>
      <c r="P89" s="168" t="str">
        <f t="shared" si="5"/>
        <v>.</v>
      </c>
      <c r="Q89" s="168" t="str">
        <f t="shared" si="5"/>
        <v>.</v>
      </c>
      <c r="R89" s="168" t="str">
        <f t="shared" si="5"/>
        <v>.</v>
      </c>
      <c r="S89" s="168" t="e">
        <f t="shared" si="4"/>
        <v>#REF!</v>
      </c>
      <c r="T89" s="168" t="e">
        <f t="shared" si="4"/>
        <v>#REF!</v>
      </c>
      <c r="U89" s="168" t="str">
        <f t="shared" si="4"/>
        <v>.</v>
      </c>
      <c r="V89" s="168" t="str">
        <f t="shared" si="4"/>
        <v>.</v>
      </c>
      <c r="W89" s="168" t="str">
        <f t="shared" si="4"/>
        <v>.</v>
      </c>
    </row>
    <row r="90" spans="1:23" x14ac:dyDescent="0.2">
      <c r="A90" s="38" t="s">
        <v>148</v>
      </c>
      <c r="B90" s="39" t="e">
        <f>SUM(kuwait!#REF!,oman!#REF!,qatar!#REF!,'saudi arabia'!#REF!,UAE!#REF!)</f>
        <v>#REF!</v>
      </c>
      <c r="C90" s="39" t="e">
        <f>SUM(kuwait!#REF!,oman!#REF!,qatar!#REF!,'saudi arabia'!#REF!,UAE!#REF!)</f>
        <v>#REF!</v>
      </c>
      <c r="D90" s="39">
        <f>SUM(kuwait!B90,oman!B90,qatar!B90,'saudi arabia'!B90,UAE!B90)</f>
        <v>2890.199979652567</v>
      </c>
      <c r="E90" s="39">
        <f>SUM(kuwait!C90,oman!C90,qatar!C90,'saudi arabia'!C90,UAE!C90)</f>
        <v>4024.6365649009913</v>
      </c>
      <c r="F90" s="136">
        <f>SUM(kuwait!D90,oman!D90,qatar!D90,'saudi arabia'!D90,UAE!D90)</f>
        <v>2272.6070565834643</v>
      </c>
      <c r="G90" s="39" t="e">
        <f>SUM(kuwait!#REF!,oman!#REF!,qatar!#REF!,'saudi arabia'!#REF!,UAE!#REF!)</f>
        <v>#REF!</v>
      </c>
      <c r="H90" s="39" t="e">
        <f>SUM(kuwait!#REF!,oman!#REF!,qatar!#REF!,'saudi arabia'!#REF!,UAE!#REF!)</f>
        <v>#REF!</v>
      </c>
      <c r="I90" s="39">
        <f>SUM(kuwait!G90,oman!G90,qatar!G90,'saudi arabia'!G90,UAE!G90)</f>
        <v>5822.2608529761583</v>
      </c>
      <c r="J90" s="39">
        <f>SUM(kuwait!H90,oman!H90,qatar!H90,'saudi arabia'!H90,UAE!H90)</f>
        <v>5442.4398177339408</v>
      </c>
      <c r="K90" s="136">
        <f>SUM(kuwait!I90,oman!I90,qatar!I90,'saudi arabia'!I90,UAE!I90)</f>
        <v>6141.5180922745358</v>
      </c>
      <c r="L90" s="40" t="s">
        <v>149</v>
      </c>
      <c r="N90" s="168" t="e">
        <f t="shared" si="5"/>
        <v>#REF!</v>
      </c>
      <c r="O90" s="168" t="e">
        <f t="shared" si="5"/>
        <v>#REF!</v>
      </c>
      <c r="P90" s="168" t="str">
        <f t="shared" si="5"/>
        <v>.</v>
      </c>
      <c r="Q90" s="168" t="str">
        <f t="shared" si="5"/>
        <v>.</v>
      </c>
      <c r="R90" s="168" t="str">
        <f t="shared" si="5"/>
        <v>.</v>
      </c>
      <c r="S90" s="168" t="e">
        <f t="shared" si="4"/>
        <v>#REF!</v>
      </c>
      <c r="T90" s="168" t="e">
        <f t="shared" si="4"/>
        <v>#REF!</v>
      </c>
      <c r="U90" s="168" t="str">
        <f t="shared" si="4"/>
        <v>.</v>
      </c>
      <c r="V90" s="168" t="str">
        <f t="shared" si="4"/>
        <v>.</v>
      </c>
      <c r="W90" s="168" t="str">
        <f t="shared" si="4"/>
        <v>.</v>
      </c>
    </row>
    <row r="91" spans="1:23" s="13" customFormat="1" x14ac:dyDescent="0.2">
      <c r="A91" s="41" t="s">
        <v>150</v>
      </c>
      <c r="B91" s="39" t="e">
        <f>SUM(kuwait!#REF!,oman!#REF!,qatar!#REF!,'saudi arabia'!#REF!,UAE!#REF!)</f>
        <v>#REF!</v>
      </c>
      <c r="C91" s="39" t="e">
        <f>SUM(kuwait!#REF!,oman!#REF!,qatar!#REF!,'saudi arabia'!#REF!,UAE!#REF!)</f>
        <v>#REF!</v>
      </c>
      <c r="D91" s="39">
        <f>SUM(kuwait!B91,oman!B91,qatar!B91,'saudi arabia'!B91,UAE!B91)</f>
        <v>363.30363921497383</v>
      </c>
      <c r="E91" s="39">
        <f>SUM(kuwait!C91,oman!C91,qatar!C91,'saudi arabia'!C91,UAE!C91)</f>
        <v>290.9694137927446</v>
      </c>
      <c r="F91" s="136">
        <f>SUM(kuwait!D91,oman!D91,qatar!D91,'saudi arabia'!D91,UAE!D91)</f>
        <v>350.49105222157976</v>
      </c>
      <c r="G91" s="39" t="e">
        <f>SUM(kuwait!#REF!,oman!#REF!,qatar!#REF!,'saudi arabia'!#REF!,UAE!#REF!)</f>
        <v>#REF!</v>
      </c>
      <c r="H91" s="39" t="e">
        <f>SUM(kuwait!#REF!,oman!#REF!,qatar!#REF!,'saudi arabia'!#REF!,UAE!#REF!)</f>
        <v>#REF!</v>
      </c>
      <c r="I91" s="39">
        <f>SUM(kuwait!G91,oman!G91,qatar!G91,'saudi arabia'!G91,UAE!G91)</f>
        <v>712.89574471602191</v>
      </c>
      <c r="J91" s="39">
        <f>SUM(kuwait!H91,oman!H91,qatar!H91,'saudi arabia'!H91,UAE!H91)</f>
        <v>877.97158133140294</v>
      </c>
      <c r="K91" s="136">
        <f>SUM(kuwait!I91,oman!I91,qatar!I91,'saudi arabia'!I91,UAE!I91)</f>
        <v>562.53103254952714</v>
      </c>
      <c r="L91" s="40" t="s">
        <v>151</v>
      </c>
      <c r="M91" s="12"/>
      <c r="N91" s="168" t="e">
        <f t="shared" si="5"/>
        <v>#REF!</v>
      </c>
      <c r="O91" s="168" t="e">
        <f t="shared" si="5"/>
        <v>#REF!</v>
      </c>
      <c r="P91" s="168" t="str">
        <f t="shared" si="5"/>
        <v>.</v>
      </c>
      <c r="Q91" s="168" t="str">
        <f t="shared" si="5"/>
        <v>.</v>
      </c>
      <c r="R91" s="168" t="str">
        <f t="shared" si="5"/>
        <v>.</v>
      </c>
      <c r="S91" s="168" t="e">
        <f t="shared" si="4"/>
        <v>#REF!</v>
      </c>
      <c r="T91" s="168" t="e">
        <f t="shared" si="4"/>
        <v>#REF!</v>
      </c>
      <c r="U91" s="168" t="str">
        <f t="shared" si="4"/>
        <v>.</v>
      </c>
      <c r="V91" s="168" t="str">
        <f t="shared" si="4"/>
        <v>.</v>
      </c>
      <c r="W91" s="168" t="str">
        <f t="shared" si="4"/>
        <v>.</v>
      </c>
    </row>
    <row r="92" spans="1:23" s="13" customFormat="1" ht="13.5" thickBot="1" x14ac:dyDescent="0.25">
      <c r="A92" s="41" t="s">
        <v>55</v>
      </c>
      <c r="B92" s="88" t="e">
        <f>SUM(kuwait!#REF!,oman!#REF!,qatar!#REF!,'saudi arabia'!#REF!,UAE!#REF!)</f>
        <v>#REF!</v>
      </c>
      <c r="C92" s="88" t="e">
        <f>SUM(kuwait!#REF!,oman!#REF!,qatar!#REF!,'saudi arabia'!#REF!,UAE!#REF!)</f>
        <v>#REF!</v>
      </c>
      <c r="D92" s="88">
        <f>SUM(kuwait!B92,oman!B92,qatar!B92,'saudi arabia'!B92,UAE!B92)</f>
        <v>3221.7886277344242</v>
      </c>
      <c r="E92" s="88">
        <f>SUM(kuwait!C92,oman!C92,qatar!C92,'saudi arabia'!C92,UAE!C92)</f>
        <v>3698.3329408770969</v>
      </c>
      <c r="F92" s="160">
        <f>SUM(kuwait!D92,oman!D92,qatar!D92,'saudi arabia'!D92,UAE!D92)</f>
        <v>4309.1825701024754</v>
      </c>
      <c r="G92" s="39" t="e">
        <f>SUM(kuwait!#REF!,oman!#REF!,qatar!#REF!,'saudi arabia'!#REF!,UAE!#REF!)</f>
        <v>#REF!</v>
      </c>
      <c r="H92" s="39" t="e">
        <f>SUM(kuwait!#REF!,oman!#REF!,qatar!#REF!,'saudi arabia'!#REF!,UAE!#REF!)</f>
        <v>#REF!</v>
      </c>
      <c r="I92" s="39">
        <f>SUM(kuwait!G92,oman!G92,qatar!G92,'saudi arabia'!G92,UAE!G92)</f>
        <v>18282.517290310036</v>
      </c>
      <c r="J92" s="39">
        <f>SUM(kuwait!H92,oman!H92,qatar!H92,'saudi arabia'!H92,UAE!H92)</f>
        <v>21045.059727327309</v>
      </c>
      <c r="K92" s="136">
        <f>SUM(kuwait!I92,oman!I92,qatar!I92,'saudi arabia'!I92,UAE!I92)</f>
        <v>21999.901164574396</v>
      </c>
      <c r="L92" s="42" t="s">
        <v>56</v>
      </c>
      <c r="M92" s="12"/>
      <c r="N92" s="168" t="e">
        <f t="shared" si="5"/>
        <v>#REF!</v>
      </c>
      <c r="O92" s="168" t="e">
        <f t="shared" si="5"/>
        <v>#REF!</v>
      </c>
      <c r="P92" s="168" t="str">
        <f t="shared" si="5"/>
        <v>.</v>
      </c>
      <c r="Q92" s="168" t="str">
        <f t="shared" si="5"/>
        <v>.</v>
      </c>
      <c r="R92" s="168" t="str">
        <f t="shared" si="5"/>
        <v>.</v>
      </c>
      <c r="S92" s="168" t="e">
        <f t="shared" si="4"/>
        <v>#REF!</v>
      </c>
      <c r="T92" s="168" t="e">
        <f t="shared" si="4"/>
        <v>#REF!</v>
      </c>
      <c r="U92" s="168" t="str">
        <f t="shared" si="4"/>
        <v>.</v>
      </c>
      <c r="V92" s="168" t="str">
        <f t="shared" si="4"/>
        <v>.</v>
      </c>
      <c r="W92" s="168" t="str">
        <f t="shared" si="4"/>
        <v>.</v>
      </c>
    </row>
    <row r="93" spans="1:23" s="13" customFormat="1" ht="19.5" thickBot="1" x14ac:dyDescent="0.35">
      <c r="A93" s="14" t="s">
        <v>152</v>
      </c>
      <c r="B93" s="15" t="e">
        <f>SUM(kuwait!#REF!,oman!#REF!,qatar!#REF!,'saudi arabia'!#REF!,UAE!#REF!)</f>
        <v>#REF!</v>
      </c>
      <c r="C93" s="15" t="e">
        <f>SUM(kuwait!#REF!,oman!#REF!,qatar!#REF!,'saudi arabia'!#REF!,UAE!#REF!)</f>
        <v>#REF!</v>
      </c>
      <c r="D93" s="15">
        <f>SUM(kuwait!B93,oman!B93,qatar!B93,'saudi arabia'!B93,UAE!B93)</f>
        <v>10436.773839940335</v>
      </c>
      <c r="E93" s="15">
        <f>SUM(kuwait!C93,oman!C93,qatar!C93,'saudi arabia'!C93,UAE!C93)</f>
        <v>13565.224514950789</v>
      </c>
      <c r="F93" s="130">
        <f>SUM(kuwait!D93,oman!D93,qatar!D93,'saudi arabia'!D93,UAE!D93)</f>
        <v>15783.536514185953</v>
      </c>
      <c r="G93" s="15" t="e">
        <f>SUM(kuwait!#REF!,oman!#REF!,qatar!#REF!,'saudi arabia'!#REF!,UAE!#REF!)</f>
        <v>#REF!</v>
      </c>
      <c r="H93" s="15" t="e">
        <f>SUM(kuwait!#REF!,oman!#REF!,qatar!#REF!,'saudi arabia'!#REF!,UAE!#REF!)</f>
        <v>#REF!</v>
      </c>
      <c r="I93" s="15">
        <f>SUM(kuwait!G93,oman!G93,qatar!G93,'saudi arabia'!G93,UAE!G93)</f>
        <v>16085.658880843304</v>
      </c>
      <c r="J93" s="15">
        <f>SUM(kuwait!H93,oman!H93,qatar!H93,'saudi arabia'!H93,UAE!H93)</f>
        <v>20350.793201727927</v>
      </c>
      <c r="K93" s="130">
        <f>SUM(kuwait!I93,oman!I93,qatar!I93,'saudi arabia'!I93,UAE!I93)</f>
        <v>20324.773419703863</v>
      </c>
      <c r="L93" s="62" t="s">
        <v>153</v>
      </c>
      <c r="M93" s="12"/>
      <c r="N93" s="168" t="e">
        <f t="shared" si="5"/>
        <v>#REF!</v>
      </c>
      <c r="O93" s="168" t="e">
        <f t="shared" si="5"/>
        <v>#REF!</v>
      </c>
      <c r="P93" s="168" t="str">
        <f t="shared" si="5"/>
        <v>.</v>
      </c>
      <c r="Q93" s="168" t="str">
        <f t="shared" si="5"/>
        <v>.</v>
      </c>
      <c r="R93" s="168" t="str">
        <f t="shared" si="5"/>
        <v>.</v>
      </c>
      <c r="S93" s="168" t="e">
        <f t="shared" si="4"/>
        <v>#REF!</v>
      </c>
      <c r="T93" s="168" t="e">
        <f t="shared" si="4"/>
        <v>#REF!</v>
      </c>
      <c r="U93" s="168" t="str">
        <f t="shared" si="4"/>
        <v>.</v>
      </c>
      <c r="V93" s="168" t="str">
        <f t="shared" si="4"/>
        <v>.</v>
      </c>
      <c r="W93" s="168" t="str">
        <f t="shared" si="4"/>
        <v>.</v>
      </c>
    </row>
    <row r="94" spans="1:23" ht="29.25" thickBot="1" x14ac:dyDescent="0.25">
      <c r="A94" s="66" t="s">
        <v>154</v>
      </c>
      <c r="B94" s="30" t="e">
        <f>SUM(kuwait!#REF!,oman!#REF!,qatar!#REF!,'saudi arabia'!#REF!,UAE!#REF!)</f>
        <v>#REF!</v>
      </c>
      <c r="C94" s="30" t="e">
        <f>SUM(kuwait!#REF!,oman!#REF!,qatar!#REF!,'saudi arabia'!#REF!,UAE!#REF!)</f>
        <v>#REF!</v>
      </c>
      <c r="D94" s="30">
        <f>SUM(kuwait!B94,oman!B94,qatar!B94,'saudi arabia'!B94,UAE!B94)</f>
        <v>1644.7886948313599</v>
      </c>
      <c r="E94" s="30">
        <f>SUM(kuwait!C94,oman!C94,qatar!C94,'saudi arabia'!C94,UAE!C94)</f>
        <v>1650.0658538412945</v>
      </c>
      <c r="F94" s="64">
        <f>SUM(kuwait!D94,oman!D94,qatar!D94,'saudi arabia'!D94,UAE!D94)</f>
        <v>2411.694793052467</v>
      </c>
      <c r="G94" s="30" t="e">
        <f>SUM(kuwait!#REF!,oman!#REF!,qatar!#REF!,'saudi arabia'!#REF!,UAE!#REF!)</f>
        <v>#REF!</v>
      </c>
      <c r="H94" s="30" t="e">
        <f>SUM(kuwait!#REF!,oman!#REF!,qatar!#REF!,'saudi arabia'!#REF!,UAE!#REF!)</f>
        <v>#REF!</v>
      </c>
      <c r="I94" s="30">
        <f>SUM(kuwait!G94,oman!G94,qatar!G94,'saudi arabia'!G94,UAE!G94)</f>
        <v>5927.970339743837</v>
      </c>
      <c r="J94" s="30">
        <f>SUM(kuwait!H94,oman!H94,qatar!H94,'saudi arabia'!H94,UAE!H94)</f>
        <v>8803.5511245652579</v>
      </c>
      <c r="K94" s="64">
        <f>SUM(kuwait!I94,oman!I94,qatar!I94,'saudi arabia'!I94,UAE!I94)</f>
        <v>8706.4170264959321</v>
      </c>
      <c r="L94" s="91" t="s">
        <v>155</v>
      </c>
      <c r="N94" s="168" t="e">
        <f t="shared" si="5"/>
        <v>#REF!</v>
      </c>
      <c r="O94" s="168" t="e">
        <f t="shared" si="5"/>
        <v>#REF!</v>
      </c>
      <c r="P94" s="168" t="str">
        <f t="shared" si="5"/>
        <v>.</v>
      </c>
      <c r="Q94" s="168" t="str">
        <f t="shared" si="5"/>
        <v>.</v>
      </c>
      <c r="R94" s="168" t="str">
        <f t="shared" si="5"/>
        <v>.</v>
      </c>
      <c r="S94" s="168" t="e">
        <f t="shared" si="4"/>
        <v>#REF!</v>
      </c>
      <c r="T94" s="168" t="e">
        <f t="shared" si="4"/>
        <v>#REF!</v>
      </c>
      <c r="U94" s="168" t="str">
        <f t="shared" si="4"/>
        <v>.</v>
      </c>
      <c r="V94" s="168" t="str">
        <f t="shared" si="4"/>
        <v>.</v>
      </c>
      <c r="W94" s="168" t="str">
        <f t="shared" si="4"/>
        <v>.</v>
      </c>
    </row>
    <row r="95" spans="1:23" ht="15" thickBot="1" x14ac:dyDescent="0.25">
      <c r="A95" s="92" t="s">
        <v>81</v>
      </c>
      <c r="B95" s="57" t="e">
        <f>SUM(kuwait!#REF!,oman!#REF!,qatar!#REF!,'saudi arabia'!#REF!,UAE!#REF!)</f>
        <v>#REF!</v>
      </c>
      <c r="C95" s="57" t="e">
        <f>SUM(kuwait!#REF!,oman!#REF!,qatar!#REF!,'saudi arabia'!#REF!,UAE!#REF!)</f>
        <v>#REF!</v>
      </c>
      <c r="D95" s="57">
        <f>SUM(kuwait!B95,oman!B95,qatar!B95,'saudi arabia'!B95,UAE!B95)</f>
        <v>8791.9851451089762</v>
      </c>
      <c r="E95" s="57">
        <f>SUM(kuwait!C95,oman!C95,qatar!C95,'saudi arabia'!C95,UAE!C95)</f>
        <v>11915.158661109494</v>
      </c>
      <c r="F95" s="139">
        <f>SUM(kuwait!D95,oman!D95,qatar!D95,'saudi arabia'!D95,UAE!D95)</f>
        <v>13371.841721133487</v>
      </c>
      <c r="G95" s="57" t="e">
        <f>SUM(kuwait!#REF!,oman!#REF!,qatar!#REF!,'saudi arabia'!#REF!,UAE!#REF!)</f>
        <v>#REF!</v>
      </c>
      <c r="H95" s="57" t="e">
        <f>SUM(kuwait!#REF!,oman!#REF!,qatar!#REF!,'saudi arabia'!#REF!,UAE!#REF!)</f>
        <v>#REF!</v>
      </c>
      <c r="I95" s="57">
        <f>SUM(kuwait!G95,oman!G95,qatar!G95,'saudi arabia'!G95,UAE!G95)</f>
        <v>10157.688541099466</v>
      </c>
      <c r="J95" s="57">
        <f>SUM(kuwait!H95,oman!H95,qatar!H95,'saudi arabia'!H95,UAE!H95)</f>
        <v>11547.242077162671</v>
      </c>
      <c r="K95" s="139">
        <f>SUM(kuwait!I95,oman!I95,qatar!I95,'saudi arabia'!I95,UAE!I95)</f>
        <v>11618.356393207931</v>
      </c>
      <c r="L95" s="76" t="s">
        <v>106</v>
      </c>
      <c r="N95" s="168" t="e">
        <f t="shared" si="5"/>
        <v>#REF!</v>
      </c>
      <c r="O95" s="168" t="e">
        <f t="shared" si="5"/>
        <v>#REF!</v>
      </c>
      <c r="P95" s="168" t="str">
        <f t="shared" si="5"/>
        <v>.</v>
      </c>
      <c r="Q95" s="168" t="str">
        <f t="shared" si="5"/>
        <v>.</v>
      </c>
      <c r="R95" s="168" t="str">
        <f t="shared" si="5"/>
        <v>.</v>
      </c>
      <c r="S95" s="168" t="e">
        <f t="shared" si="4"/>
        <v>#REF!</v>
      </c>
      <c r="T95" s="168" t="e">
        <f t="shared" si="4"/>
        <v>#REF!</v>
      </c>
      <c r="U95" s="168" t="str">
        <f t="shared" si="4"/>
        <v>.</v>
      </c>
      <c r="V95" s="168" t="str">
        <f t="shared" si="4"/>
        <v>.</v>
      </c>
      <c r="W95" s="168" t="str">
        <f t="shared" si="4"/>
        <v>.</v>
      </c>
    </row>
    <row r="96" spans="1:23" x14ac:dyDescent="0.2">
      <c r="A96" s="93" t="s">
        <v>184</v>
      </c>
      <c r="B96" s="19" t="e">
        <f>SUM(kuwait!#REF!,oman!#REF!,qatar!#REF!,'saudi arabia'!#REF!,UAE!#REF!)</f>
        <v>#REF!</v>
      </c>
      <c r="C96" s="19" t="e">
        <f>SUM(kuwait!#REF!,oman!#REF!,qatar!#REF!,'saudi arabia'!#REF!,UAE!#REF!)</f>
        <v>#REF!</v>
      </c>
      <c r="D96" s="19">
        <f>SUM(kuwait!B96,oman!B96,qatar!B96,'saudi arabia'!B96,UAE!B96)</f>
        <v>643.68806008414117</v>
      </c>
      <c r="E96" s="19">
        <f>SUM(kuwait!C96,oman!C96,qatar!C96,'saudi arabia'!C96,UAE!C96)</f>
        <v>521.1227626316404</v>
      </c>
      <c r="F96" s="150">
        <f>SUM(kuwait!D96,oman!D96,qatar!D96,'saudi arabia'!D96,UAE!D96)</f>
        <v>609.22715094249861</v>
      </c>
      <c r="G96" s="19" t="e">
        <f>SUM(kuwait!#REF!,oman!#REF!,qatar!#REF!,'saudi arabia'!#REF!,UAE!#REF!)</f>
        <v>#REF!</v>
      </c>
      <c r="H96" s="19" t="e">
        <f>SUM(kuwait!#REF!,oman!#REF!,qatar!#REF!,'saudi arabia'!#REF!,UAE!#REF!)</f>
        <v>#REF!</v>
      </c>
      <c r="I96" s="19">
        <f>SUM(kuwait!G96,oman!G96,qatar!G96,'saudi arabia'!G96,UAE!G96)</f>
        <v>3022.7092814007119</v>
      </c>
      <c r="J96" s="19">
        <f>SUM(kuwait!H96,oman!H96,qatar!H96,'saudi arabia'!H96,UAE!H96)</f>
        <v>3268.277290135863</v>
      </c>
      <c r="K96" s="150">
        <f>SUM(kuwait!I96,oman!I96,qatar!I96,'saudi arabia'!I96,UAE!I96)</f>
        <v>3790.3552446140675</v>
      </c>
      <c r="L96" s="80" t="s">
        <v>185</v>
      </c>
      <c r="N96" s="168" t="e">
        <f t="shared" si="5"/>
        <v>#REF!</v>
      </c>
      <c r="O96" s="168" t="e">
        <f t="shared" si="5"/>
        <v>#REF!</v>
      </c>
      <c r="P96" s="168" t="str">
        <f t="shared" si="5"/>
        <v>.</v>
      </c>
      <c r="Q96" s="168" t="str">
        <f t="shared" si="5"/>
        <v>.</v>
      </c>
      <c r="R96" s="168" t="str">
        <f t="shared" si="5"/>
        <v>.</v>
      </c>
      <c r="S96" s="168" t="e">
        <f t="shared" si="4"/>
        <v>#REF!</v>
      </c>
      <c r="T96" s="168" t="e">
        <f t="shared" si="4"/>
        <v>#REF!</v>
      </c>
      <c r="U96" s="168" t="str">
        <f t="shared" si="4"/>
        <v>.</v>
      </c>
      <c r="V96" s="168" t="str">
        <f t="shared" si="4"/>
        <v>.</v>
      </c>
      <c r="W96" s="168" t="str">
        <f t="shared" si="4"/>
        <v>.</v>
      </c>
    </row>
    <row r="97" spans="1:95" x14ac:dyDescent="0.2">
      <c r="A97" s="38" t="s">
        <v>156</v>
      </c>
      <c r="B97" s="39" t="e">
        <f>SUM(kuwait!#REF!,oman!#REF!,qatar!#REF!,'saudi arabia'!#REF!,UAE!#REF!)</f>
        <v>#REF!</v>
      </c>
      <c r="C97" s="39" t="e">
        <f>SUM(kuwait!#REF!,oman!#REF!,qatar!#REF!,'saudi arabia'!#REF!,UAE!#REF!)</f>
        <v>#REF!</v>
      </c>
      <c r="D97" s="39">
        <f>SUM(kuwait!B97,oman!B97,qatar!B97,'saudi arabia'!B97,UAE!B97)</f>
        <v>217.26580924729276</v>
      </c>
      <c r="E97" s="39">
        <f>SUM(kuwait!C97,oman!C97,qatar!C97,'saudi arabia'!C97,UAE!C97)</f>
        <v>41.865385301148294</v>
      </c>
      <c r="F97" s="136">
        <f>SUM(kuwait!D97,oman!D97,qatar!D97,'saudi arabia'!D97,UAE!D97)</f>
        <v>39.238426664428374</v>
      </c>
      <c r="G97" s="39" t="e">
        <f>SUM(kuwait!#REF!,oman!#REF!,qatar!#REF!,'saudi arabia'!#REF!,UAE!#REF!)</f>
        <v>#REF!</v>
      </c>
      <c r="H97" s="39" t="e">
        <f>SUM(kuwait!#REF!,oman!#REF!,qatar!#REF!,'saudi arabia'!#REF!,UAE!#REF!)</f>
        <v>#REF!</v>
      </c>
      <c r="I97" s="39">
        <f>SUM(kuwait!G97,oman!G97,qatar!G97,'saudi arabia'!G97,UAE!G97)</f>
        <v>835.56683322889978</v>
      </c>
      <c r="J97" s="39">
        <f>SUM(kuwait!H97,oman!H97,qatar!H97,'saudi arabia'!H97,UAE!H97)</f>
        <v>899.01138794455119</v>
      </c>
      <c r="K97" s="136">
        <f>SUM(kuwait!I97,oman!I97,qatar!I97,'saudi arabia'!I97,UAE!I97)</f>
        <v>1067.9144389609628</v>
      </c>
      <c r="L97" s="40" t="s">
        <v>157</v>
      </c>
      <c r="N97" s="168" t="e">
        <f t="shared" si="5"/>
        <v>#REF!</v>
      </c>
      <c r="O97" s="168" t="e">
        <f t="shared" si="5"/>
        <v>#REF!</v>
      </c>
      <c r="P97" s="168" t="str">
        <f t="shared" si="5"/>
        <v>.</v>
      </c>
      <c r="Q97" s="168" t="str">
        <f t="shared" si="5"/>
        <v>.</v>
      </c>
      <c r="R97" s="168" t="str">
        <f t="shared" si="5"/>
        <v>.</v>
      </c>
      <c r="S97" s="168" t="e">
        <f t="shared" si="4"/>
        <v>#REF!</v>
      </c>
      <c r="T97" s="168" t="e">
        <f t="shared" si="4"/>
        <v>#REF!</v>
      </c>
      <c r="U97" s="168" t="str">
        <f t="shared" si="4"/>
        <v>.</v>
      </c>
      <c r="V97" s="168" t="str">
        <f t="shared" si="4"/>
        <v>.</v>
      </c>
      <c r="W97" s="168" t="str">
        <f t="shared" si="4"/>
        <v>.</v>
      </c>
    </row>
    <row r="98" spans="1:95" x14ac:dyDescent="0.2">
      <c r="A98" s="38" t="s">
        <v>158</v>
      </c>
      <c r="B98" s="39" t="e">
        <f>SUM(kuwait!#REF!,oman!#REF!,qatar!#REF!,'saudi arabia'!#REF!,UAE!#REF!)</f>
        <v>#REF!</v>
      </c>
      <c r="C98" s="39" t="e">
        <f>SUM(kuwait!#REF!,oman!#REF!,qatar!#REF!,'saudi arabia'!#REF!,UAE!#REF!)</f>
        <v>#REF!</v>
      </c>
      <c r="D98" s="39">
        <f>SUM(kuwait!B98,oman!B98,qatar!B98,'saudi arabia'!B98,UAE!B98)</f>
        <v>30.328596851104361</v>
      </c>
      <c r="E98" s="39">
        <f>SUM(kuwait!C98,oman!C98,qatar!C98,'saudi arabia'!C98,UAE!C98)</f>
        <v>60.674520480351362</v>
      </c>
      <c r="F98" s="136">
        <f>SUM(kuwait!D98,oman!D98,qatar!D98,'saudi arabia'!D98,UAE!D98)</f>
        <v>74.262121732282566</v>
      </c>
      <c r="G98" s="39" t="e">
        <f>SUM(kuwait!#REF!,oman!#REF!,qatar!#REF!,'saudi arabia'!#REF!,UAE!#REF!)</f>
        <v>#REF!</v>
      </c>
      <c r="H98" s="39" t="e">
        <f>SUM(kuwait!#REF!,oman!#REF!,qatar!#REF!,'saudi arabia'!#REF!,UAE!#REF!)</f>
        <v>#REF!</v>
      </c>
      <c r="I98" s="39">
        <f>SUM(kuwait!G98,oman!G98,qatar!G98,'saudi arabia'!G98,UAE!G98)</f>
        <v>1660.9935595485206</v>
      </c>
      <c r="J98" s="39">
        <f>SUM(kuwait!H98,oman!H98,qatar!H98,'saudi arabia'!H98,UAE!H98)</f>
        <v>1426.7805623443294</v>
      </c>
      <c r="K98" s="136">
        <f>SUM(kuwait!I98,oman!I98,qatar!I98,'saudi arabia'!I98,UAE!I98)</f>
        <v>1575.1833667061217</v>
      </c>
      <c r="L98" s="40" t="s">
        <v>159</v>
      </c>
      <c r="N98" s="168" t="e">
        <f t="shared" si="5"/>
        <v>#REF!</v>
      </c>
      <c r="O98" s="168" t="e">
        <f t="shared" si="5"/>
        <v>#REF!</v>
      </c>
      <c r="P98" s="168" t="str">
        <f t="shared" si="5"/>
        <v>.</v>
      </c>
      <c r="Q98" s="168" t="str">
        <f t="shared" si="5"/>
        <v>.</v>
      </c>
      <c r="R98" s="168" t="str">
        <f t="shared" si="5"/>
        <v>.</v>
      </c>
      <c r="S98" s="168" t="e">
        <f t="shared" si="4"/>
        <v>#REF!</v>
      </c>
      <c r="T98" s="168" t="e">
        <f t="shared" si="4"/>
        <v>#REF!</v>
      </c>
      <c r="U98" s="168" t="str">
        <f t="shared" si="4"/>
        <v>.</v>
      </c>
      <c r="V98" s="168" t="str">
        <f t="shared" si="4"/>
        <v>.</v>
      </c>
      <c r="W98" s="168" t="str">
        <f t="shared" si="4"/>
        <v>.</v>
      </c>
    </row>
    <row r="99" spans="1:95" x14ac:dyDescent="0.2">
      <c r="A99" s="38" t="s">
        <v>160</v>
      </c>
      <c r="B99" s="39" t="e">
        <f>SUM(kuwait!#REF!,oman!#REF!,qatar!#REF!,'saudi arabia'!#REF!,UAE!#REF!)</f>
        <v>#REF!</v>
      </c>
      <c r="C99" s="39" t="e">
        <f>SUM(kuwait!#REF!,oman!#REF!,qatar!#REF!,'saudi arabia'!#REF!,UAE!#REF!)</f>
        <v>#REF!</v>
      </c>
      <c r="D99" s="39">
        <f>SUM(kuwait!B99,oman!B99,qatar!B99,'saudi arabia'!B99,UAE!B99)</f>
        <v>391.69680674086896</v>
      </c>
      <c r="E99" s="39">
        <f>SUM(kuwait!C99,oman!C99,qatar!C99,'saudi arabia'!C99,UAE!C99)</f>
        <v>407.28330943569313</v>
      </c>
      <c r="F99" s="136">
        <f>SUM(kuwait!D99,oman!D99,qatar!D99,'saudi arabia'!D99,UAE!D99)</f>
        <v>488.98612446935294</v>
      </c>
      <c r="G99" s="39" t="e">
        <f>SUM(kuwait!#REF!,oman!#REF!,qatar!#REF!,'saudi arabia'!#REF!,UAE!#REF!)</f>
        <v>#REF!</v>
      </c>
      <c r="H99" s="39" t="e">
        <f>SUM(kuwait!#REF!,oman!#REF!,qatar!#REF!,'saudi arabia'!#REF!,UAE!#REF!)</f>
        <v>#REF!</v>
      </c>
      <c r="I99" s="39">
        <f>SUM(kuwait!G99,oman!G99,qatar!G99,'saudi arabia'!G99,UAE!G99)</f>
        <v>492.9484849390812</v>
      </c>
      <c r="J99" s="39">
        <f>SUM(kuwait!H99,oman!H99,qatar!H99,'saudi arabia'!H99,UAE!H99)</f>
        <v>879.53151666476424</v>
      </c>
      <c r="K99" s="136">
        <f>SUM(kuwait!I99,oman!I99,qatar!I99,'saudi arabia'!I99,UAE!I99)</f>
        <v>1099.3707069143397</v>
      </c>
      <c r="L99" s="40" t="s">
        <v>161</v>
      </c>
      <c r="N99" s="168" t="e">
        <f t="shared" si="5"/>
        <v>#REF!</v>
      </c>
      <c r="O99" s="168" t="e">
        <f t="shared" si="5"/>
        <v>#REF!</v>
      </c>
      <c r="P99" s="168" t="str">
        <f t="shared" si="5"/>
        <v>.</v>
      </c>
      <c r="Q99" s="168" t="str">
        <f t="shared" si="5"/>
        <v>.</v>
      </c>
      <c r="R99" s="168" t="str">
        <f t="shared" si="5"/>
        <v>.</v>
      </c>
      <c r="S99" s="168" t="e">
        <f t="shared" si="4"/>
        <v>#REF!</v>
      </c>
      <c r="T99" s="168" t="e">
        <f t="shared" si="4"/>
        <v>#REF!</v>
      </c>
      <c r="U99" s="168" t="str">
        <f t="shared" si="4"/>
        <v>.</v>
      </c>
      <c r="V99" s="168" t="str">
        <f t="shared" si="4"/>
        <v>.</v>
      </c>
      <c r="W99" s="168" t="str">
        <f t="shared" si="4"/>
        <v>.</v>
      </c>
    </row>
    <row r="100" spans="1:95" x14ac:dyDescent="0.2">
      <c r="A100" s="38" t="s">
        <v>162</v>
      </c>
      <c r="B100" s="39" t="e">
        <f>SUM(kuwait!#REF!,oman!#REF!,qatar!#REF!,'saudi arabia'!#REF!,UAE!#REF!)</f>
        <v>#REF!</v>
      </c>
      <c r="C100" s="39" t="e">
        <f>SUM(kuwait!#REF!,oman!#REF!,qatar!#REF!,'saudi arabia'!#REF!,UAE!#REF!)</f>
        <v>#REF!</v>
      </c>
      <c r="D100" s="39">
        <f>SUM(kuwait!B100,oman!B100,qatar!B100,'saudi arabia'!B100,UAE!B100)</f>
        <v>4.3823004988669672</v>
      </c>
      <c r="E100" s="39">
        <f>SUM(kuwait!C100,oman!C100,qatar!C100,'saudi arabia'!C100,UAE!C100)</f>
        <v>11.299547414447717</v>
      </c>
      <c r="F100" s="136">
        <f>SUM(kuwait!D100,oman!D100,qatar!D100,'saudi arabia'!D100,UAE!D100)</f>
        <v>6.7402180764347666</v>
      </c>
      <c r="G100" s="39" t="e">
        <f>SUM(kuwait!#REF!,oman!#REF!,qatar!#REF!,'saudi arabia'!#REF!,UAE!#REF!)</f>
        <v>#REF!</v>
      </c>
      <c r="H100" s="39" t="e">
        <f>SUM(kuwait!#REF!,oman!#REF!,qatar!#REF!,'saudi arabia'!#REF!,UAE!#REF!)</f>
        <v>#REF!</v>
      </c>
      <c r="I100" s="39">
        <f>SUM(kuwait!G100,oman!G100,qatar!G100,'saudi arabia'!G100,UAE!G100)</f>
        <v>33.161608737519657</v>
      </c>
      <c r="J100" s="39">
        <f>SUM(kuwait!H100,oman!H100,qatar!H100,'saudi arabia'!H100,UAE!H100)</f>
        <v>62.953823182218414</v>
      </c>
      <c r="K100" s="136">
        <f>SUM(kuwait!I100,oman!I100,qatar!I100,'saudi arabia'!I100,UAE!I100)</f>
        <v>47.886732032643351</v>
      </c>
      <c r="L100" s="40" t="s">
        <v>163</v>
      </c>
      <c r="N100" s="168" t="e">
        <f t="shared" si="5"/>
        <v>#REF!</v>
      </c>
      <c r="O100" s="168" t="e">
        <f t="shared" si="5"/>
        <v>#REF!</v>
      </c>
      <c r="P100" s="168" t="str">
        <f t="shared" si="5"/>
        <v>.</v>
      </c>
      <c r="Q100" s="168" t="str">
        <f t="shared" si="5"/>
        <v>.</v>
      </c>
      <c r="R100" s="168" t="str">
        <f t="shared" si="5"/>
        <v>.</v>
      </c>
      <c r="S100" s="168" t="e">
        <f t="shared" si="4"/>
        <v>#REF!</v>
      </c>
      <c r="T100" s="168" t="e">
        <f t="shared" si="4"/>
        <v>#REF!</v>
      </c>
      <c r="U100" s="168" t="str">
        <f t="shared" si="4"/>
        <v>.</v>
      </c>
      <c r="V100" s="168" t="str">
        <f t="shared" si="4"/>
        <v>.</v>
      </c>
      <c r="W100" s="168" t="str">
        <f t="shared" si="4"/>
        <v>.</v>
      </c>
    </row>
    <row r="101" spans="1:95" x14ac:dyDescent="0.2">
      <c r="A101" s="38" t="s">
        <v>55</v>
      </c>
      <c r="B101" s="39" t="e">
        <f>SUM(kuwait!#REF!,oman!#REF!,qatar!#REF!,'saudi arabia'!#REF!,UAE!#REF!)</f>
        <v>#REF!</v>
      </c>
      <c r="C101" s="39" t="e">
        <f>SUM(kuwait!#REF!,oman!#REF!,qatar!#REF!,'saudi arabia'!#REF!,UAE!#REF!)</f>
        <v>#REF!</v>
      </c>
      <c r="D101" s="39">
        <f>SUM(kuwait!B101,oman!B101,qatar!B101,'saudi arabia'!B101,UAE!B101)</f>
        <v>533.10617932733521</v>
      </c>
      <c r="E101" s="39">
        <f>SUM(kuwait!C101,oman!C101,qatar!C101,'saudi arabia'!C101,UAE!C101)</f>
        <v>742.77467021538439</v>
      </c>
      <c r="F101" s="136">
        <f>SUM(kuwait!D101,oman!D101,qatar!D101,'saudi arabia'!D101,UAE!D101)</f>
        <v>1323.983047296485</v>
      </c>
      <c r="G101" s="39" t="e">
        <f>SUM(kuwait!#REF!,oman!#REF!,qatar!#REF!,'saudi arabia'!#REF!,UAE!#REF!)</f>
        <v>#REF!</v>
      </c>
      <c r="H101" s="39" t="e">
        <f>SUM(kuwait!#REF!,oman!#REF!,qatar!#REF!,'saudi arabia'!#REF!,UAE!#REF!)</f>
        <v>#REF!</v>
      </c>
      <c r="I101" s="39">
        <f>SUM(kuwait!G101,oman!G101,qatar!G101,'saudi arabia'!G101,UAE!G101)</f>
        <v>305.08897545970484</v>
      </c>
      <c r="J101" s="39">
        <f>SUM(kuwait!H101,oman!H101,qatar!H101,'saudi arabia'!H101,UAE!H101)</f>
        <v>404.21488774785024</v>
      </c>
      <c r="K101" s="136">
        <f>SUM(kuwait!I101,oman!I101,qatar!I101,'saudi arabia'!I101,UAE!I101)</f>
        <v>502.57517440649713</v>
      </c>
      <c r="L101" s="40" t="s">
        <v>56</v>
      </c>
      <c r="N101" s="168" t="e">
        <f t="shared" si="5"/>
        <v>#REF!</v>
      </c>
      <c r="O101" s="168" t="e">
        <f t="shared" si="5"/>
        <v>#REF!</v>
      </c>
      <c r="P101" s="168" t="str">
        <f t="shared" si="5"/>
        <v>.</v>
      </c>
      <c r="Q101" s="168" t="str">
        <f t="shared" si="5"/>
        <v>.</v>
      </c>
      <c r="R101" s="168" t="str">
        <f t="shared" si="5"/>
        <v>.</v>
      </c>
      <c r="S101" s="168" t="e">
        <f t="shared" si="4"/>
        <v>#REF!</v>
      </c>
      <c r="T101" s="168" t="e">
        <f t="shared" si="4"/>
        <v>#REF!</v>
      </c>
      <c r="U101" s="168" t="str">
        <f t="shared" si="4"/>
        <v>.</v>
      </c>
      <c r="V101" s="168" t="str">
        <f t="shared" si="4"/>
        <v>.</v>
      </c>
      <c r="W101" s="168" t="str">
        <f t="shared" si="4"/>
        <v>.</v>
      </c>
    </row>
    <row r="102" spans="1:95" ht="25.5" x14ac:dyDescent="0.2">
      <c r="A102" s="94" t="s">
        <v>164</v>
      </c>
      <c r="B102" s="67" t="e">
        <f>SUM(kuwait!#REF!,oman!#REF!,qatar!#REF!,'saudi arabia'!#REF!,UAE!#REF!)</f>
        <v>#REF!</v>
      </c>
      <c r="C102" s="67" t="e">
        <f>SUM(kuwait!#REF!,oman!#REF!,qatar!#REF!,'saudi arabia'!#REF!,UAE!#REF!)</f>
        <v>#REF!</v>
      </c>
      <c r="D102" s="67">
        <f>SUM(kuwait!B102,oman!B102,qatar!B102,'saudi arabia'!B102,UAE!B102)</f>
        <v>2775.6218386499781</v>
      </c>
      <c r="E102" s="67">
        <f>SUM(kuwait!C102,oman!C102,qatar!C102,'saudi arabia'!C102,UAE!C102)</f>
        <v>4721.5354357772767</v>
      </c>
      <c r="F102" s="141">
        <f>SUM(kuwait!D102,oman!D102,qatar!D102,'saudi arabia'!D102,UAE!D102)</f>
        <v>5379.4239171546633</v>
      </c>
      <c r="G102" s="67" t="e">
        <f>SUM(kuwait!#REF!,oman!#REF!,qatar!#REF!,'saudi arabia'!#REF!,UAE!#REF!)</f>
        <v>#REF!</v>
      </c>
      <c r="H102" s="67" t="e">
        <f>SUM(kuwait!#REF!,oman!#REF!,qatar!#REF!,'saudi arabia'!#REF!,UAE!#REF!)</f>
        <v>#REF!</v>
      </c>
      <c r="I102" s="67">
        <f>SUM(kuwait!G102,oman!G102,qatar!G102,'saudi arabia'!G102,UAE!G102)</f>
        <v>1894.8242015688952</v>
      </c>
      <c r="J102" s="67">
        <f>SUM(kuwait!H102,oman!H102,qatar!H102,'saudi arabia'!H102,UAE!H102)</f>
        <v>1904.7689602991427</v>
      </c>
      <c r="K102" s="141">
        <f>SUM(kuwait!I102,oman!I102,qatar!I102,'saudi arabia'!I102,UAE!I102)</f>
        <v>2317.0977457707236</v>
      </c>
      <c r="L102" s="95" t="s">
        <v>165</v>
      </c>
      <c r="N102" s="168" t="e">
        <f t="shared" si="5"/>
        <v>#REF!</v>
      </c>
      <c r="O102" s="168" t="e">
        <f t="shared" si="5"/>
        <v>#REF!</v>
      </c>
      <c r="P102" s="168" t="str">
        <f t="shared" si="5"/>
        <v>.</v>
      </c>
      <c r="Q102" s="168" t="str">
        <f t="shared" si="5"/>
        <v>.</v>
      </c>
      <c r="R102" s="168" t="str">
        <f t="shared" si="5"/>
        <v>.</v>
      </c>
      <c r="S102" s="168" t="e">
        <f t="shared" ref="S102:W104" si="6">IF(G102&lt;0.05,"x",".")</f>
        <v>#REF!</v>
      </c>
      <c r="T102" s="168" t="e">
        <f t="shared" si="6"/>
        <v>#REF!</v>
      </c>
      <c r="U102" s="168" t="str">
        <f t="shared" si="6"/>
        <v>.</v>
      </c>
      <c r="V102" s="168" t="str">
        <f t="shared" si="6"/>
        <v>.</v>
      </c>
      <c r="W102" s="168" t="str">
        <f t="shared" si="6"/>
        <v>.</v>
      </c>
    </row>
    <row r="103" spans="1:95" ht="25.5" x14ac:dyDescent="0.2">
      <c r="A103" s="94" t="s">
        <v>166</v>
      </c>
      <c r="B103" s="51" t="e">
        <f>SUM(kuwait!#REF!,oman!#REF!,qatar!#REF!,'saudi arabia'!#REF!,UAE!#REF!)</f>
        <v>#REF!</v>
      </c>
      <c r="C103" s="51" t="e">
        <f>SUM(kuwait!#REF!,oman!#REF!,qatar!#REF!,'saudi arabia'!#REF!,UAE!#REF!)</f>
        <v>#REF!</v>
      </c>
      <c r="D103" s="51">
        <f>SUM(kuwait!B103,oman!B103,qatar!B103,'saudi arabia'!B103,UAE!B103)</f>
        <v>4839.5690670475215</v>
      </c>
      <c r="E103" s="51">
        <f>SUM(kuwait!C103,oman!C103,qatar!C103,'saudi arabia'!C103,UAE!C103)</f>
        <v>5929.7257924851911</v>
      </c>
      <c r="F103" s="159">
        <f>SUM(kuwait!D103,oman!D103,qatar!D103,'saudi arabia'!D103,UAE!D103)</f>
        <v>6059.2076057398381</v>
      </c>
      <c r="G103" s="67" t="e">
        <f>SUM(kuwait!#REF!,oman!#REF!,qatar!#REF!,'saudi arabia'!#REF!,UAE!#REF!)</f>
        <v>#REF!</v>
      </c>
      <c r="H103" s="67" t="e">
        <f>SUM(kuwait!#REF!,oman!#REF!,qatar!#REF!,'saudi arabia'!#REF!,UAE!#REF!)</f>
        <v>#REF!</v>
      </c>
      <c r="I103" s="67">
        <f>SUM(kuwait!G103,oman!G103,qatar!G103,'saudi arabia'!G103,UAE!G103)</f>
        <v>4935.0660826701533</v>
      </c>
      <c r="J103" s="67">
        <f>SUM(kuwait!H103,oman!H103,qatar!H103,'saudi arabia'!H103,UAE!H103)</f>
        <v>5969.9809389798156</v>
      </c>
      <c r="K103" s="141">
        <f>SUM(kuwait!I103,oman!I103,qatar!I103,'saudi arabia'!I103,UAE!I103)</f>
        <v>5008.3282284166426</v>
      </c>
      <c r="L103" s="95" t="s">
        <v>167</v>
      </c>
      <c r="N103" s="168" t="e">
        <f t="shared" ref="N103:R104" si="7">IF(B103&lt;0.05,"x",".")</f>
        <v>#REF!</v>
      </c>
      <c r="O103" s="168" t="e">
        <f t="shared" si="7"/>
        <v>#REF!</v>
      </c>
      <c r="P103" s="168" t="str">
        <f t="shared" si="7"/>
        <v>.</v>
      </c>
      <c r="Q103" s="168" t="str">
        <f t="shared" si="7"/>
        <v>.</v>
      </c>
      <c r="R103" s="168" t="str">
        <f t="shared" si="7"/>
        <v>.</v>
      </c>
      <c r="S103" s="168" t="e">
        <f t="shared" si="6"/>
        <v>#REF!</v>
      </c>
      <c r="T103" s="168" t="e">
        <f t="shared" si="6"/>
        <v>#REF!</v>
      </c>
      <c r="U103" s="168" t="str">
        <f t="shared" si="6"/>
        <v>.</v>
      </c>
      <c r="V103" s="168" t="str">
        <f t="shared" si="6"/>
        <v>.</v>
      </c>
      <c r="W103" s="168" t="str">
        <f t="shared" si="6"/>
        <v>.</v>
      </c>
    </row>
    <row r="104" spans="1:95" ht="13.5" thickBot="1" x14ac:dyDescent="0.25">
      <c r="A104" s="52" t="s">
        <v>168</v>
      </c>
      <c r="B104" s="53" t="e">
        <f>SUM(kuwait!#REF!,oman!#REF!,qatar!#REF!,'saudi arabia'!#REF!,UAE!#REF!)</f>
        <v>#REF!</v>
      </c>
      <c r="C104" s="53" t="e">
        <f>SUM(kuwait!#REF!,oman!#REF!,qatar!#REF!,'saudi arabia'!#REF!,UAE!#REF!)</f>
        <v>#REF!</v>
      </c>
      <c r="D104" s="53" t="e">
        <f>SUM(kuwait!#REF!,oman!#REF!,qatar!#REF!,'saudi arabia'!#REF!,UAE!#REF!)</f>
        <v>#REF!</v>
      </c>
      <c r="E104" s="53" t="e">
        <f>SUM(kuwait!#REF!,oman!#REF!,qatar!#REF!,'saudi arabia'!#REF!,UAE!#REF!)</f>
        <v>#REF!</v>
      </c>
      <c r="F104" s="152" t="e">
        <f>SUM(kuwait!#REF!,oman!#REF!,qatar!#REF!,'saudi arabia'!#REF!,UAE!#REF!)</f>
        <v>#REF!</v>
      </c>
      <c r="G104" s="53" t="e">
        <f>SUM(kuwait!#REF!,oman!#REF!,qatar!#REF!,'saudi arabia'!#REF!,UAE!#REF!)</f>
        <v>#REF!</v>
      </c>
      <c r="H104" s="53" t="e">
        <f>SUM(kuwait!#REF!,oman!#REF!,qatar!#REF!,'saudi arabia'!#REF!,UAE!#REF!)</f>
        <v>#REF!</v>
      </c>
      <c r="I104" s="53" t="e">
        <f>SUM(kuwait!#REF!,oman!#REF!,qatar!#REF!,'saudi arabia'!#REF!,UAE!#REF!)</f>
        <v>#REF!</v>
      </c>
      <c r="J104" s="53" t="e">
        <f>SUM(kuwait!#REF!,oman!#REF!,qatar!#REF!,'saudi arabia'!#REF!,UAE!#REF!)</f>
        <v>#REF!</v>
      </c>
      <c r="K104" s="152" t="e">
        <f>SUM(kuwait!#REF!,oman!#REF!,qatar!#REF!,'saudi arabia'!#REF!,UAE!#REF!)</f>
        <v>#REF!</v>
      </c>
      <c r="L104" s="55" t="s">
        <v>169</v>
      </c>
      <c r="N104" s="168" t="e">
        <f t="shared" si="7"/>
        <v>#REF!</v>
      </c>
      <c r="O104" s="168" t="e">
        <f t="shared" si="7"/>
        <v>#REF!</v>
      </c>
      <c r="P104" s="168" t="e">
        <f t="shared" si="7"/>
        <v>#REF!</v>
      </c>
      <c r="Q104" s="168" t="e">
        <f t="shared" si="7"/>
        <v>#REF!</v>
      </c>
      <c r="R104" s="168" t="e">
        <f t="shared" si="7"/>
        <v>#REF!</v>
      </c>
      <c r="S104" s="168" t="e">
        <f t="shared" si="6"/>
        <v>#REF!</v>
      </c>
      <c r="T104" s="168" t="e">
        <f t="shared" si="6"/>
        <v>#REF!</v>
      </c>
      <c r="U104" s="168" t="e">
        <f t="shared" si="6"/>
        <v>#REF!</v>
      </c>
      <c r="V104" s="168" t="e">
        <f t="shared" si="6"/>
        <v>#REF!</v>
      </c>
      <c r="W104" s="168" t="e">
        <f t="shared" si="6"/>
        <v>#REF!</v>
      </c>
    </row>
    <row r="105" spans="1:95" s="101" customFormat="1" x14ac:dyDescent="0.2">
      <c r="A105" s="96" t="s">
        <v>170</v>
      </c>
      <c r="B105" s="114"/>
      <c r="C105" s="114"/>
      <c r="D105" s="114"/>
      <c r="E105" s="114"/>
      <c r="F105" s="114"/>
      <c r="G105" s="115"/>
      <c r="H105" s="115"/>
      <c r="I105" s="115"/>
      <c r="J105" s="115"/>
      <c r="K105" s="115"/>
      <c r="L105" s="99" t="s">
        <v>186</v>
      </c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</row>
    <row r="106" spans="1:95" s="101" customFormat="1" x14ac:dyDescent="0.2">
      <c r="A106" s="102" t="s">
        <v>187</v>
      </c>
      <c r="B106" s="97"/>
      <c r="C106" s="98"/>
      <c r="D106" s="97"/>
      <c r="E106" s="97"/>
      <c r="F106" s="97"/>
      <c r="G106" s="98"/>
      <c r="H106" s="98"/>
      <c r="I106" s="98"/>
      <c r="J106" s="98"/>
      <c r="K106" s="98"/>
      <c r="L106" s="99" t="s">
        <v>202</v>
      </c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</row>
    <row r="107" spans="1:95" s="101" customFormat="1" x14ac:dyDescent="0.2">
      <c r="A107" s="102" t="s">
        <v>188</v>
      </c>
      <c r="B107" s="97"/>
      <c r="C107" s="98"/>
      <c r="D107" s="97"/>
      <c r="E107" s="97"/>
      <c r="F107" s="97"/>
      <c r="G107" s="98"/>
      <c r="H107" s="98"/>
      <c r="I107" s="98"/>
      <c r="J107" s="98"/>
      <c r="K107" s="98"/>
      <c r="L107" s="99" t="s">
        <v>199</v>
      </c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</row>
    <row r="108" spans="1:95" s="101" customFormat="1" x14ac:dyDescent="0.2">
      <c r="A108" s="102" t="s">
        <v>200</v>
      </c>
      <c r="C108" s="100"/>
      <c r="G108" s="100"/>
      <c r="H108" s="100"/>
      <c r="I108" s="100"/>
      <c r="J108" s="100"/>
      <c r="K108" s="100"/>
      <c r="L108" s="99" t="s">
        <v>201</v>
      </c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</row>
    <row r="109" spans="1:95" s="13" customFormat="1" x14ac:dyDescent="0.2">
      <c r="A109" s="102" t="s">
        <v>171</v>
      </c>
      <c r="B109" s="153"/>
      <c r="C109" s="153"/>
      <c r="D109" s="153"/>
      <c r="E109" s="153"/>
      <c r="F109" s="153"/>
      <c r="G109" s="154"/>
      <c r="H109" s="154"/>
      <c r="I109" s="154"/>
      <c r="J109" s="154"/>
      <c r="K109" s="154"/>
      <c r="L109" s="103" t="s">
        <v>178</v>
      </c>
      <c r="M109" s="12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</row>
    <row r="110" spans="1:95" x14ac:dyDescent="0.2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</row>
    <row r="111" spans="1:95" x14ac:dyDescent="0.2">
      <c r="B111" s="163"/>
      <c r="C111" s="117"/>
      <c r="D111" s="117"/>
      <c r="E111" s="117"/>
      <c r="F111" s="117"/>
      <c r="G111" s="117"/>
      <c r="H111" s="117"/>
      <c r="I111" s="117"/>
      <c r="J111" s="117"/>
      <c r="K111" s="117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</row>
    <row r="112" spans="1:95" x14ac:dyDescent="0.2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108" x14ac:dyDescent="0.2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08" s="101" customFormat="1" x14ac:dyDescent="0.2">
      <c r="A114" s="102"/>
      <c r="B114" s="114"/>
      <c r="C114" s="114"/>
      <c r="D114" s="114"/>
      <c r="E114" s="114"/>
      <c r="F114" s="114"/>
      <c r="G114" s="115"/>
      <c r="H114" s="115"/>
      <c r="I114" s="115"/>
      <c r="J114" s="115"/>
      <c r="K114" s="115"/>
      <c r="L114" s="99"/>
      <c r="M114" s="100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108" x14ac:dyDescent="0.2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08" x14ac:dyDescent="0.2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1:108" x14ac:dyDescent="0.2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08" x14ac:dyDescent="0.2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08" x14ac:dyDescent="0.2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1:108" x14ac:dyDescent="0.2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1:108" x14ac:dyDescent="0.2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</row>
    <row r="122" spans="1:108" x14ac:dyDescent="0.2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1:108" x14ac:dyDescent="0.2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</row>
    <row r="124" spans="1:108" x14ac:dyDescent="0.2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</row>
    <row r="125" spans="1:108" x14ac:dyDescent="0.2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</row>
    <row r="126" spans="1:108" x14ac:dyDescent="0.2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1:108" ht="13.5" thickBot="1" x14ac:dyDescent="0.25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1:108" x14ac:dyDescent="0.2">
      <c r="B128" s="169">
        <f>B5</f>
        <v>2007</v>
      </c>
      <c r="C128" s="170">
        <f t="shared" ref="C128:K128" si="8">C5</f>
        <v>2008</v>
      </c>
      <c r="D128" s="170">
        <f t="shared" si="8"/>
        <v>2009</v>
      </c>
      <c r="E128" s="170">
        <f t="shared" si="8"/>
        <v>2010</v>
      </c>
      <c r="F128" s="171">
        <f t="shared" si="8"/>
        <v>2011</v>
      </c>
      <c r="G128" s="169">
        <f t="shared" si="8"/>
        <v>2007</v>
      </c>
      <c r="H128" s="170">
        <f t="shared" si="8"/>
        <v>2008</v>
      </c>
      <c r="I128" s="170">
        <f t="shared" si="8"/>
        <v>2009</v>
      </c>
      <c r="J128" s="170">
        <f t="shared" si="8"/>
        <v>2010</v>
      </c>
      <c r="K128" s="171">
        <f t="shared" si="8"/>
        <v>2011</v>
      </c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x14ac:dyDescent="0.2">
      <c r="B129" s="158"/>
      <c r="C129" s="4"/>
      <c r="D129" s="4"/>
      <c r="E129" s="4"/>
      <c r="F129" s="172"/>
      <c r="G129" s="158"/>
      <c r="H129" s="4"/>
      <c r="I129" s="4"/>
      <c r="J129" s="4"/>
      <c r="K129" s="172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13.5" thickBot="1" x14ac:dyDescent="0.25">
      <c r="A130" s="104" t="s">
        <v>205</v>
      </c>
      <c r="B130" s="173" t="e">
        <f>B6-B9</f>
        <v>#REF!</v>
      </c>
      <c r="C130" s="174" t="e">
        <f t="shared" ref="C130:K130" si="9">C6-C9</f>
        <v>#REF!</v>
      </c>
      <c r="D130" s="174">
        <f t="shared" si="9"/>
        <v>366807.46368868591</v>
      </c>
      <c r="E130" s="174">
        <f t="shared" si="9"/>
        <v>418820.26597369928</v>
      </c>
      <c r="F130" s="175">
        <f t="shared" si="9"/>
        <v>445691.89032766258</v>
      </c>
      <c r="G130" s="176" t="e">
        <f t="shared" si="9"/>
        <v>#REF!</v>
      </c>
      <c r="H130" s="177" t="e">
        <f t="shared" si="9"/>
        <v>#REF!</v>
      </c>
      <c r="I130" s="177">
        <f t="shared" si="9"/>
        <v>297858.81541772524</v>
      </c>
      <c r="J130" s="177">
        <f t="shared" si="9"/>
        <v>353326.53034861223</v>
      </c>
      <c r="K130" s="178">
        <f t="shared" si="9"/>
        <v>354967.47308060806</v>
      </c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x14ac:dyDescent="0.2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1:108" x14ac:dyDescent="0.2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</row>
    <row r="133" spans="1:108" x14ac:dyDescent="0.2">
      <c r="B133" s="117" t="e">
        <f>B71-B9</f>
        <v>#REF!</v>
      </c>
      <c r="C133" s="117" t="e">
        <f t="shared" ref="C133:F133" si="10">C71-C9</f>
        <v>#REF!</v>
      </c>
      <c r="D133" s="117">
        <f t="shared" si="10"/>
        <v>44126.303753070628</v>
      </c>
      <c r="E133" s="117">
        <f t="shared" si="10"/>
        <v>49916.742763514929</v>
      </c>
      <c r="F133" s="117">
        <f t="shared" si="10"/>
        <v>55580.313908459837</v>
      </c>
      <c r="G133" s="117"/>
      <c r="H133" s="117"/>
      <c r="I133" s="117"/>
      <c r="J133" s="117"/>
      <c r="K133" s="117"/>
    </row>
    <row r="134" spans="1:108" x14ac:dyDescent="0.2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</row>
    <row r="135" spans="1:108" x14ac:dyDescent="0.2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1:108" x14ac:dyDescent="0.2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</row>
    <row r="137" spans="1:108" x14ac:dyDescent="0.2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</row>
    <row r="138" spans="1:108" x14ac:dyDescent="0.2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1:108" x14ac:dyDescent="0.2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1:108" x14ac:dyDescent="0.2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</row>
    <row r="141" spans="1:108" x14ac:dyDescent="0.2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</row>
    <row r="142" spans="1:108" x14ac:dyDescent="0.2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</row>
  </sheetData>
  <mergeCells count="3">
    <mergeCell ref="A3:L3"/>
    <mergeCell ref="B4:F4"/>
    <mergeCell ref="G4:K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D142"/>
  <sheetViews>
    <sheetView topLeftCell="A61" workbookViewId="0">
      <selection activeCell="F71" sqref="F71"/>
    </sheetView>
  </sheetViews>
  <sheetFormatPr defaultColWidth="9.140625" defaultRowHeight="12.75" x14ac:dyDescent="0.2"/>
  <cols>
    <col min="1" max="1" width="32.42578125" style="104" customWidth="1"/>
    <col min="2" max="11" width="9.140625" style="5"/>
    <col min="12" max="12" width="31.42578125" style="105" customWidth="1"/>
    <col min="13" max="23" width="9.140625" style="4"/>
    <col min="24" max="16384" width="9.140625" style="5"/>
  </cols>
  <sheetData>
    <row r="1" spans="1:23" ht="15.75" x14ac:dyDescent="0.25">
      <c r="A1" s="1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23" ht="15.75" x14ac:dyDescent="0.25">
      <c r="A2" s="179" t="s">
        <v>207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23" ht="15.75" x14ac:dyDescent="0.25">
      <c r="A3" s="401" t="s">
        <v>204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.5" thickBot="1" x14ac:dyDescent="0.3">
      <c r="A4" s="8" t="s">
        <v>0</v>
      </c>
      <c r="B4" s="402" t="s">
        <v>1</v>
      </c>
      <c r="C4" s="402"/>
      <c r="D4" s="402"/>
      <c r="E4" s="402"/>
      <c r="F4" s="402"/>
      <c r="G4" s="402" t="s">
        <v>2</v>
      </c>
      <c r="H4" s="402"/>
      <c r="I4" s="402"/>
      <c r="J4" s="402"/>
      <c r="K4" s="402"/>
      <c r="L4" s="9" t="s">
        <v>3</v>
      </c>
    </row>
    <row r="5" spans="1:23" s="13" customFormat="1" ht="13.5" thickBot="1" x14ac:dyDescent="0.25">
      <c r="A5" s="10"/>
      <c r="B5" s="119">
        <v>2007</v>
      </c>
      <c r="C5" s="119">
        <v>2008</v>
      </c>
      <c r="D5" s="119">
        <v>2009</v>
      </c>
      <c r="E5" s="119">
        <v>2010</v>
      </c>
      <c r="F5" s="157">
        <v>2011</v>
      </c>
      <c r="G5" s="119">
        <v>2007</v>
      </c>
      <c r="H5" s="119">
        <v>2008</v>
      </c>
      <c r="I5" s="119">
        <v>2009</v>
      </c>
      <c r="J5" s="119">
        <v>2010</v>
      </c>
      <c r="K5" s="157">
        <v>2011</v>
      </c>
      <c r="L5" s="11" t="s">
        <v>4</v>
      </c>
      <c r="M5" s="12"/>
      <c r="N5" s="119">
        <f>B5</f>
        <v>2007</v>
      </c>
      <c r="O5" s="119">
        <f t="shared" ref="O5:W5" si="0">C5</f>
        <v>2008</v>
      </c>
      <c r="P5" s="119">
        <f t="shared" si="0"/>
        <v>2009</v>
      </c>
      <c r="Q5" s="119">
        <f t="shared" si="0"/>
        <v>2010</v>
      </c>
      <c r="R5" s="119">
        <f t="shared" si="0"/>
        <v>2011</v>
      </c>
      <c r="S5" s="119">
        <f t="shared" si="0"/>
        <v>2007</v>
      </c>
      <c r="T5" s="119">
        <f t="shared" si="0"/>
        <v>2008</v>
      </c>
      <c r="U5" s="119">
        <f t="shared" si="0"/>
        <v>2009</v>
      </c>
      <c r="V5" s="119">
        <f t="shared" si="0"/>
        <v>2010</v>
      </c>
      <c r="W5" s="119">
        <f t="shared" si="0"/>
        <v>2011</v>
      </c>
    </row>
    <row r="6" spans="1:23" s="13" customFormat="1" ht="19.5" thickBot="1" x14ac:dyDescent="0.35">
      <c r="A6" s="14" t="s">
        <v>5</v>
      </c>
      <c r="B6" s="180" t="e">
        <f>SUM(bahrain!#REF!,egypt!#REF!,jordan!#REF!,lebanon!#REF!,palestine!#REF!,sudan!#REF!,syria!#REF!,yemen!#REF!)</f>
        <v>#REF!</v>
      </c>
      <c r="C6" s="180" t="e">
        <f>SUM(bahrain!#REF!,egypt!#REF!,jordan!#REF!,lebanon!#REF!,palestine!#REF!,sudan!#REF!,syria!#REF!,yemen!#REF!)</f>
        <v>#REF!</v>
      </c>
      <c r="D6" s="180">
        <f>SUM(bahrain!B6,egypt!B6,jordan!B6,lebanon!B6,palestine!B6,sudan!B6,syria!B6,yemen!B6)</f>
        <v>159249.54441511855</v>
      </c>
      <c r="E6" s="180">
        <f>SUM(bahrain!C6,egypt!C6,jordan!C6,lebanon!C6,palestine!C6,sudan!C6,syria!C6,yemen!C6)</f>
        <v>155901.64439809939</v>
      </c>
      <c r="F6" s="130">
        <f>SUM(bahrain!D6,egypt!D6,jordan!D6,lebanon!D6,palestine!D6,sudan!D6,syria!D6,yemen!D6)</f>
        <v>156632.10169961795</v>
      </c>
      <c r="G6" s="15" t="e">
        <f>SUM(bahrain!#REF!,egypt!#REF!,jordan!#REF!,lebanon!#REF!,palestine!#REF!,sudan!#REF!,syria!#REF!,yemen!#REF!)</f>
        <v>#REF!</v>
      </c>
      <c r="H6" s="15" t="e">
        <f>SUM(bahrain!#REF!,egypt!#REF!,jordan!#REF!,lebanon!#REF!,palestine!#REF!,sudan!#REF!,syria!#REF!,yemen!#REF!)</f>
        <v>#REF!</v>
      </c>
      <c r="I6" s="15">
        <f>SUM(bahrain!G6,egypt!G6,jordan!G6,lebanon!G6,palestine!G6,sudan!G6,syria!G6,yemen!G6)</f>
        <v>92589.658307206744</v>
      </c>
      <c r="J6" s="15">
        <f>SUM(bahrain!H6,egypt!H6,jordan!H6,lebanon!H6,palestine!H6,sudan!H6,syria!H6,yemen!H6)</f>
        <v>76307.099912140548</v>
      </c>
      <c r="K6" s="130">
        <f>SUM(bahrain!J6,egypt!I6,jordan!I6,lebanon!I6,palestine!I6,sudan!I6,syria!I6,yemen!I6)</f>
        <v>79423.459003081647</v>
      </c>
      <c r="L6" s="16" t="s">
        <v>6</v>
      </c>
      <c r="M6" s="12"/>
      <c r="N6" s="185" t="e">
        <f>B6+'oil exporter'!B6-all!B6</f>
        <v>#REF!</v>
      </c>
      <c r="O6" s="185" t="e">
        <f>C6+'oil exporter'!C6-all!C6</f>
        <v>#REF!</v>
      </c>
      <c r="P6" s="185">
        <f>D6+'oil exporter'!D6-all!D6</f>
        <v>0</v>
      </c>
      <c r="Q6" s="185">
        <f>E6+'oil exporter'!E6-all!E6</f>
        <v>0</v>
      </c>
      <c r="R6" s="185">
        <f>F6+'oil exporter'!F6-all!F6</f>
        <v>0</v>
      </c>
      <c r="S6" s="185" t="e">
        <f>G6+'oil exporter'!G6-all!G6</f>
        <v>#REF!</v>
      </c>
      <c r="T6" s="185" t="e">
        <f>H6+'oil exporter'!H6-all!H6</f>
        <v>#REF!</v>
      </c>
      <c r="U6" s="185">
        <f>I6+'oil exporter'!I6-all!I6</f>
        <v>0</v>
      </c>
      <c r="V6" s="185">
        <f>J6+'oil exporter'!J6-all!J6</f>
        <v>0</v>
      </c>
      <c r="W6" s="185">
        <f>K6+'oil exporter'!K6-all!K6</f>
        <v>0</v>
      </c>
    </row>
    <row r="7" spans="1:23" x14ac:dyDescent="0.2">
      <c r="A7" s="17" t="s">
        <v>7</v>
      </c>
      <c r="B7" s="18" t="e">
        <f>SUM(bahrain!#REF!,egypt!#REF!,jordan!#REF!,lebanon!#REF!,palestine!#REF!,sudan!#REF!,syria!#REF!,yemen!#REF!)</f>
        <v>#REF!</v>
      </c>
      <c r="C7" s="18" t="e">
        <f>SUM(bahrain!#REF!,egypt!#REF!,jordan!#REF!,lebanon!#REF!,palestine!#REF!,sudan!#REF!,syria!#REF!,yemen!#REF!)</f>
        <v>#REF!</v>
      </c>
      <c r="D7" s="18">
        <f>SUM(bahrain!B7,egypt!B7,jordan!B7,lebanon!B7,palestine!B7,sudan!B7,syria!B7,yemen!B7)</f>
        <v>57270.375690150824</v>
      </c>
      <c r="E7" s="18">
        <f>SUM(bahrain!C7,egypt!C7,jordan!C7,lebanon!C7,palestine!C7,sudan!C7,syria!C7,yemen!C7)</f>
        <v>55629.71554942178</v>
      </c>
      <c r="F7" s="131">
        <f>SUM(bahrain!D7,egypt!D7,jordan!D7,lebanon!D7,palestine!D7,sudan!D7,syria!D7,yemen!D7)</f>
        <v>55878.524938022536</v>
      </c>
      <c r="G7" s="18" t="e">
        <f>SUM(bahrain!#REF!,egypt!#REF!,jordan!#REF!,lebanon!#REF!,palestine!#REF!,sudan!#REF!,syria!#REF!,yemen!#REF!)</f>
        <v>#REF!</v>
      </c>
      <c r="H7" s="18" t="e">
        <f>SUM(bahrain!#REF!,egypt!#REF!,jordan!#REF!,lebanon!#REF!,palestine!#REF!,sudan!#REF!,syria!#REF!,yemen!#REF!)</f>
        <v>#REF!</v>
      </c>
      <c r="I7" s="18">
        <f>SUM(bahrain!G7,egypt!G7,jordan!G7,lebanon!G7,palestine!G7,sudan!G7,syria!G7,yemen!G7)</f>
        <v>22357.694560069951</v>
      </c>
      <c r="J7" s="18">
        <f>SUM(bahrain!H7,egypt!H7,jordan!H7,lebanon!H7,palestine!H7,sudan!H7,syria!H7,yemen!H7)</f>
        <v>17161.763043468723</v>
      </c>
      <c r="K7" s="131">
        <f>SUM(bahrain!J7,egypt!I7,jordan!I7,lebanon!I7,palestine!I7,sudan!I7,syria!I7,yemen!I7)</f>
        <v>14606.252148113314</v>
      </c>
      <c r="L7" s="20" t="s">
        <v>8</v>
      </c>
      <c r="N7" s="185" t="e">
        <f>B7+'oil exporter'!B7-all!B7</f>
        <v>#REF!</v>
      </c>
      <c r="O7" s="185" t="e">
        <f>C7+'oil exporter'!C7-all!C7</f>
        <v>#REF!</v>
      </c>
      <c r="P7" s="185">
        <f>D7+'oil exporter'!D7-all!D7</f>
        <v>0</v>
      </c>
      <c r="Q7" s="185">
        <f>E7+'oil exporter'!E7-all!E7</f>
        <v>0</v>
      </c>
      <c r="R7" s="185">
        <f>F7+'oil exporter'!F7-all!F7</f>
        <v>0</v>
      </c>
      <c r="S7" s="185" t="e">
        <f>G7+'oil exporter'!G7-all!G7</f>
        <v>#REF!</v>
      </c>
      <c r="T7" s="185" t="e">
        <f>H7+'oil exporter'!H7-all!H7</f>
        <v>#REF!</v>
      </c>
      <c r="U7" s="185">
        <f>I7+'oil exporter'!I7-all!I7</f>
        <v>0</v>
      </c>
      <c r="V7" s="185">
        <f>J7+'oil exporter'!J7-all!J7</f>
        <v>0</v>
      </c>
      <c r="W7" s="185">
        <f>K7+'oil exporter'!K7-all!K7</f>
        <v>0</v>
      </c>
    </row>
    <row r="8" spans="1:23" x14ac:dyDescent="0.2">
      <c r="A8" s="21" t="s">
        <v>9</v>
      </c>
      <c r="B8" s="22" t="e">
        <f>SUM(bahrain!#REF!,egypt!#REF!,jordan!#REF!,lebanon!#REF!,palestine!#REF!,sudan!#REF!,syria!#REF!,yemen!#REF!)</f>
        <v>#REF!</v>
      </c>
      <c r="C8" s="22" t="e">
        <f>SUM(bahrain!#REF!,egypt!#REF!,jordan!#REF!,lebanon!#REF!,palestine!#REF!,sudan!#REF!,syria!#REF!,yemen!#REF!)</f>
        <v>#REF!</v>
      </c>
      <c r="D8" s="22">
        <f>SUM(bahrain!B8,egypt!B8,jordan!B8,lebanon!B8,palestine!B8,sudan!B8,syria!B8,yemen!B8)</f>
        <v>93959.962034982396</v>
      </c>
      <c r="E8" s="22">
        <f>SUM(bahrain!C8,egypt!C8,jordan!C8,lebanon!C8,palestine!C8,sudan!C8,syria!C8,yemen!C8)</f>
        <v>90913.476382484951</v>
      </c>
      <c r="F8" s="132">
        <f>SUM(bahrain!D8,egypt!D8,jordan!D8,lebanon!D8,palestine!D8,sudan!D8,syria!D8,yemen!D8)</f>
        <v>91105.703637081882</v>
      </c>
      <c r="G8" s="22" t="e">
        <f>SUM(bahrain!#REF!,egypt!#REF!,jordan!#REF!,lebanon!#REF!,palestine!#REF!,sudan!#REF!,syria!#REF!,yemen!#REF!)</f>
        <v>#REF!</v>
      </c>
      <c r="H8" s="22" t="e">
        <f>SUM(bahrain!#REF!,egypt!#REF!,jordan!#REF!,lebanon!#REF!,palestine!#REF!,sudan!#REF!,syria!#REF!,yemen!#REF!)</f>
        <v>#REF!</v>
      </c>
      <c r="I8" s="22">
        <f>SUM(bahrain!G8,egypt!G8,jordan!G8,lebanon!G8,palestine!G8,sudan!G8,syria!G8,yemen!G8)</f>
        <v>52118.367448416073</v>
      </c>
      <c r="J8" s="22">
        <f>SUM(bahrain!H8,egypt!H8,jordan!H8,lebanon!H8,palestine!H8,sudan!H8,syria!H8,yemen!H8)</f>
        <v>40761.612735808369</v>
      </c>
      <c r="K8" s="132">
        <f>SUM(bahrain!J8,egypt!I8,jordan!I8,lebanon!I8,palestine!I8,sudan!I8,syria!I8,yemen!I8)</f>
        <v>47850.882266793167</v>
      </c>
      <c r="L8" s="23" t="s">
        <v>10</v>
      </c>
      <c r="N8" s="185" t="e">
        <f>B8+'oil exporter'!B8-all!B8</f>
        <v>#REF!</v>
      </c>
      <c r="O8" s="185" t="e">
        <f>C8+'oil exporter'!C8-all!C8</f>
        <v>#REF!</v>
      </c>
      <c r="P8" s="185">
        <f>D8+'oil exporter'!D8-all!D8</f>
        <v>0</v>
      </c>
      <c r="Q8" s="185">
        <f>E8+'oil exporter'!E8-all!E8</f>
        <v>0</v>
      </c>
      <c r="R8" s="185">
        <f>F8+'oil exporter'!F8-all!F8</f>
        <v>0</v>
      </c>
      <c r="S8" s="185" t="e">
        <f>G8+'oil exporter'!G8-all!G8</f>
        <v>#REF!</v>
      </c>
      <c r="T8" s="185" t="e">
        <f>H8+'oil exporter'!H8-all!H8</f>
        <v>#REF!</v>
      </c>
      <c r="U8" s="185">
        <f>I8+'oil exporter'!I8-all!I8</f>
        <v>0</v>
      </c>
      <c r="V8" s="185">
        <f>J8+'oil exporter'!J8-all!J8</f>
        <v>0</v>
      </c>
      <c r="W8" s="185">
        <f>K8+'oil exporter'!K8-all!K8</f>
        <v>0</v>
      </c>
    </row>
    <row r="9" spans="1:23" x14ac:dyDescent="0.2">
      <c r="A9" s="21" t="s">
        <v>172</v>
      </c>
      <c r="B9" s="22" t="e">
        <f>SUM(bahrain!#REF!,egypt!#REF!,jordan!#REF!,lebanon!#REF!,palestine!#REF!,sudan!#REF!,syria!#REF!,yemen!#REF!)</f>
        <v>#REF!</v>
      </c>
      <c r="C9" s="22" t="e">
        <f>SUM(bahrain!#REF!,egypt!#REF!,jordan!#REF!,lebanon!#REF!,palestine!#REF!,sudan!#REF!,syria!#REF!,yemen!#REF!)</f>
        <v>#REF!</v>
      </c>
      <c r="D9" s="22">
        <f>SUM(bahrain!B9,egypt!B9,jordan!B9,lebanon!B9,palestine!B9,sudan!B9,syria!B9,yemen!B9)</f>
        <v>11793.527027923546</v>
      </c>
      <c r="E9" s="22">
        <f>SUM(bahrain!C9,egypt!C9,jordan!C9,lebanon!C9,palestine!C9,sudan!C9,syria!C9,yemen!C9)</f>
        <v>14657.517433320789</v>
      </c>
      <c r="F9" s="132">
        <f>SUM(bahrain!D9,egypt!D9,jordan!D9,lebanon!D9,palestine!D9,sudan!D9,syria!D9,yemen!D9)</f>
        <v>13056.128835423802</v>
      </c>
      <c r="G9" s="22" t="e">
        <f>SUM(bahrain!#REF!,egypt!#REF!,jordan!#REF!,lebanon!#REF!,palestine!#REF!,sudan!#REF!,syria!#REF!,yemen!#REF!)</f>
        <v>#REF!</v>
      </c>
      <c r="H9" s="22" t="e">
        <f>SUM(bahrain!#REF!,egypt!#REF!,jordan!#REF!,lebanon!#REF!,palestine!#REF!,sudan!#REF!,syria!#REF!,yemen!#REF!)</f>
        <v>#REF!</v>
      </c>
      <c r="I9" s="22">
        <f>SUM(bahrain!G9,egypt!G9,jordan!G9,lebanon!G9,palestine!G9,sudan!G9,syria!G9,yemen!G9)</f>
        <v>30247.157201944916</v>
      </c>
      <c r="J9" s="22">
        <f>SUM(bahrain!H9,egypt!H9,jordan!H9,lebanon!H9,palestine!H9,sudan!H9,syria!H9,yemen!H9)</f>
        <v>23697.086375886669</v>
      </c>
      <c r="K9" s="132">
        <f>SUM(bahrain!J9,egypt!I9,jordan!I9,lebanon!I9,palestine!I9,sudan!I9,syria!I9,yemen!I9)</f>
        <v>24662.163387476816</v>
      </c>
      <c r="L9" s="23" t="s">
        <v>173</v>
      </c>
      <c r="N9" s="185" t="e">
        <f>B9+'oil exporter'!B9-all!B9</f>
        <v>#REF!</v>
      </c>
      <c r="O9" s="185" t="e">
        <f>C9+'oil exporter'!C9-all!C9</f>
        <v>#REF!</v>
      </c>
      <c r="P9" s="185">
        <f>D9+'oil exporter'!D9-all!D9</f>
        <v>0</v>
      </c>
      <c r="Q9" s="185">
        <f>E9+'oil exporter'!E9-all!E9</f>
        <v>0</v>
      </c>
      <c r="R9" s="185">
        <f>F9+'oil exporter'!F9-all!F9</f>
        <v>0</v>
      </c>
      <c r="S9" s="185" t="e">
        <f>G9+'oil exporter'!G9-all!G9</f>
        <v>#REF!</v>
      </c>
      <c r="T9" s="185" t="e">
        <f>H9+'oil exporter'!H9-all!H9</f>
        <v>#REF!</v>
      </c>
      <c r="U9" s="185">
        <f>I9+'oil exporter'!I9-all!I9</f>
        <v>0</v>
      </c>
      <c r="V9" s="185">
        <f>J9+'oil exporter'!J9-all!J9</f>
        <v>0</v>
      </c>
      <c r="W9" s="185">
        <f>K9+'oil exporter'!K9-all!K9</f>
        <v>0</v>
      </c>
    </row>
    <row r="10" spans="1:23" ht="13.5" thickBot="1" x14ac:dyDescent="0.25">
      <c r="A10" s="24" t="s">
        <v>179</v>
      </c>
      <c r="B10" s="18" t="e">
        <f>SUM(bahrain!#REF!,egypt!#REF!,jordan!#REF!,lebanon!#REF!,palestine!#REF!,sudan!#REF!,syria!#REF!,yemen!#REF!)</f>
        <v>#REF!</v>
      </c>
      <c r="C10" s="18" t="e">
        <f>SUM(bahrain!#REF!,egypt!#REF!,jordan!#REF!,lebanon!#REF!,palestine!#REF!,sudan!#REF!,syria!#REF!,yemen!#REF!)</f>
        <v>#REF!</v>
      </c>
      <c r="D10" s="18">
        <f>SUM(bahrain!B10,egypt!B10,jordan!B10,lebanon!B10,palestine!B10,sudan!B10,syria!B10,yemen!B10)</f>
        <v>579.4543832364717</v>
      </c>
      <c r="E10" s="18">
        <f>SUM(bahrain!C10,egypt!C10,jordan!C10,lebanon!C10,palestine!C10,sudan!C10,syria!C10,yemen!C10)</f>
        <v>427.55660257113965</v>
      </c>
      <c r="F10" s="131">
        <f>SUM(bahrain!D10,egypt!D10,jordan!D10,lebanon!D10,palestine!D10,sudan!D10,syria!D10,yemen!D10)</f>
        <v>1195.3929173214724</v>
      </c>
      <c r="G10" s="18" t="e">
        <f>SUM(bahrain!#REF!,egypt!#REF!,jordan!#REF!,lebanon!#REF!,palestine!#REF!,sudan!#REF!,syria!#REF!,yemen!#REF!)</f>
        <v>#REF!</v>
      </c>
      <c r="H10" s="18" t="e">
        <f>SUM(bahrain!#REF!,egypt!#REF!,jordan!#REF!,lebanon!#REF!,palestine!#REF!,sudan!#REF!,syria!#REF!,yemen!#REF!)</f>
        <v>#REF!</v>
      </c>
      <c r="I10" s="18">
        <f>SUM(bahrain!G10,egypt!G10,jordan!G10,lebanon!G10,palestine!G10,sudan!G10,syria!G10,yemen!G10)</f>
        <v>2684.4555072278422</v>
      </c>
      <c r="J10" s="18">
        <f>SUM(bahrain!H10,egypt!H10,jordan!H10,lebanon!H10,palestine!H10,sudan!H10,syria!H10,yemen!H10)</f>
        <v>3189.7355842965985</v>
      </c>
      <c r="K10" s="131">
        <f>SUM(bahrain!J10,egypt!I10,jordan!I10,lebanon!I10,palestine!I10,sudan!I10,syria!I10,yemen!I10)</f>
        <v>2522.933858698344</v>
      </c>
      <c r="L10" s="25" t="s">
        <v>190</v>
      </c>
      <c r="N10" s="185" t="e">
        <f>B10+'oil exporter'!B10-all!B10</f>
        <v>#REF!</v>
      </c>
      <c r="O10" s="185" t="e">
        <f>C10+'oil exporter'!C10-all!C10</f>
        <v>#REF!</v>
      </c>
      <c r="P10" s="185">
        <f>D10+'oil exporter'!D10-all!D10</f>
        <v>0</v>
      </c>
      <c r="Q10" s="185">
        <f>E10+'oil exporter'!E10-all!E10</f>
        <v>0</v>
      </c>
      <c r="R10" s="185">
        <f>F10+'oil exporter'!F10-all!F10</f>
        <v>0</v>
      </c>
      <c r="S10" s="185" t="e">
        <f>G10+'oil exporter'!G10-all!G10</f>
        <v>#REF!</v>
      </c>
      <c r="T10" s="185" t="e">
        <f>H10+'oil exporter'!H10-all!H10</f>
        <v>#REF!</v>
      </c>
      <c r="U10" s="185">
        <f>I10+'oil exporter'!I10-all!I10</f>
        <v>0</v>
      </c>
      <c r="V10" s="185">
        <f>J10+'oil exporter'!J10-all!J10</f>
        <v>0</v>
      </c>
      <c r="W10" s="185">
        <f>K10+'oil exporter'!K10-all!K10</f>
        <v>0</v>
      </c>
    </row>
    <row r="11" spans="1:23" s="13" customFormat="1" ht="19.5" thickBot="1" x14ac:dyDescent="0.35">
      <c r="A11" s="26" t="s">
        <v>11</v>
      </c>
      <c r="B11" s="27" t="e">
        <f>SUM(bahrain!#REF!,egypt!#REF!,jordan!#REF!,lebanon!#REF!,palestine!#REF!,sudan!#REF!,syria!#REF!,yemen!#REF!)</f>
        <v>#REF!</v>
      </c>
      <c r="C11" s="27" t="e">
        <f>SUM(bahrain!#REF!,egypt!#REF!,jordan!#REF!,lebanon!#REF!,palestine!#REF!,sudan!#REF!,syria!#REF!,yemen!#REF!)</f>
        <v>#REF!</v>
      </c>
      <c r="D11" s="27">
        <f>SUM(bahrain!B11,egypt!B11,jordan!B11,lebanon!B11,palestine!B11,sudan!B11,syria!B11,yemen!B11)</f>
        <v>52389.496864845743</v>
      </c>
      <c r="E11" s="27">
        <f>SUM(bahrain!C11,egypt!C11,jordan!C11,lebanon!C11,palestine!C11,sudan!C11,syria!C11,yemen!C11)</f>
        <v>51872.27812212838</v>
      </c>
      <c r="F11" s="133">
        <f>SUM(bahrain!D11,egypt!D11,jordan!D11,lebanon!D11,palestine!D11,sudan!D11,syria!D11,yemen!D11)</f>
        <v>51140.822871502132</v>
      </c>
      <c r="G11" s="27" t="e">
        <f>SUM(bahrain!#REF!,egypt!#REF!,jordan!#REF!,lebanon!#REF!,palestine!#REF!,sudan!#REF!,syria!#REF!,yemen!#REF!)</f>
        <v>#REF!</v>
      </c>
      <c r="H11" s="27" t="e">
        <f>SUM(bahrain!#REF!,egypt!#REF!,jordan!#REF!,lebanon!#REF!,palestine!#REF!,sudan!#REF!,syria!#REF!,yemen!#REF!)</f>
        <v>#REF!</v>
      </c>
      <c r="I11" s="27">
        <f>SUM(bahrain!G11,egypt!G11,jordan!G11,lebanon!G11,palestine!G11,sudan!G11,syria!G11,yemen!G11)</f>
        <v>17428.920049887121</v>
      </c>
      <c r="J11" s="27">
        <f>SUM(bahrain!H11,egypt!H11,jordan!H11,lebanon!H11,palestine!H11,sudan!H11,syria!H11,yemen!H11)</f>
        <v>10798.771650141169</v>
      </c>
      <c r="K11" s="133">
        <f>SUM(bahrain!J11,egypt!I11,jordan!I11,lebanon!I11,palestine!I11,sudan!I11,syria!I11,yemen!I11)</f>
        <v>10107.995858689712</v>
      </c>
      <c r="L11" s="28" t="s">
        <v>12</v>
      </c>
      <c r="M11" s="12"/>
      <c r="N11" s="185" t="e">
        <f>B11+'oil exporter'!B11-all!B11</f>
        <v>#REF!</v>
      </c>
      <c r="O11" s="185" t="e">
        <f>C11+'oil exporter'!C11-all!C11</f>
        <v>#REF!</v>
      </c>
      <c r="P11" s="185">
        <f>D11+'oil exporter'!D11-all!D11</f>
        <v>0</v>
      </c>
      <c r="Q11" s="185">
        <f>E11+'oil exporter'!E11-all!E11</f>
        <v>0</v>
      </c>
      <c r="R11" s="185">
        <f>F11+'oil exporter'!F11-all!F11</f>
        <v>0</v>
      </c>
      <c r="S11" s="185" t="e">
        <f>G11+'oil exporter'!G11-all!G11</f>
        <v>#REF!</v>
      </c>
      <c r="T11" s="185" t="e">
        <f>H11+'oil exporter'!H11-all!H11</f>
        <v>#REF!</v>
      </c>
      <c r="U11" s="185">
        <f>I11+'oil exporter'!I11-all!I11</f>
        <v>0</v>
      </c>
      <c r="V11" s="185">
        <f>J11+'oil exporter'!J11-all!J11</f>
        <v>0</v>
      </c>
      <c r="W11" s="185">
        <f>K11+'oil exporter'!K11-all!K11</f>
        <v>0</v>
      </c>
    </row>
    <row r="12" spans="1:23" s="13" customFormat="1" ht="15" thickBot="1" x14ac:dyDescent="0.25">
      <c r="A12" s="29" t="s">
        <v>180</v>
      </c>
      <c r="B12" s="30" t="e">
        <f>SUM(bahrain!#REF!,egypt!#REF!,jordan!#REF!,lebanon!#REF!,palestine!#REF!,sudan!#REF!,syria!#REF!,yemen!#REF!)</f>
        <v>#REF!</v>
      </c>
      <c r="C12" s="30" t="e">
        <f>SUM(bahrain!#REF!,egypt!#REF!,jordan!#REF!,lebanon!#REF!,palestine!#REF!,sudan!#REF!,syria!#REF!,yemen!#REF!)</f>
        <v>#REF!</v>
      </c>
      <c r="D12" s="30">
        <f>SUM(bahrain!B12,egypt!B12,jordan!B12,lebanon!B12,palestine!B12,sudan!B12,syria!B12,yemen!B12)</f>
        <v>38760.430735391281</v>
      </c>
      <c r="E12" s="30">
        <f>SUM(bahrain!C12,egypt!C12,jordan!C12,lebanon!C12,palestine!C12,sudan!C12,syria!C12,yemen!C12)</f>
        <v>37599.908602860793</v>
      </c>
      <c r="F12" s="64">
        <f>SUM(bahrain!D12,egypt!D12,jordan!D12,lebanon!D12,palestine!D12,sudan!D12,syria!D12,yemen!D12)</f>
        <v>39062.819985764385</v>
      </c>
      <c r="G12" s="30" t="e">
        <f>SUM(bahrain!#REF!,egypt!#REF!,jordan!#REF!,lebanon!#REF!,palestine!#REF!,sudan!#REF!,syria!#REF!,yemen!#REF!)</f>
        <v>#REF!</v>
      </c>
      <c r="H12" s="30" t="e">
        <f>SUM(bahrain!#REF!,egypt!#REF!,jordan!#REF!,lebanon!#REF!,palestine!#REF!,sudan!#REF!,syria!#REF!,yemen!#REF!)</f>
        <v>#REF!</v>
      </c>
      <c r="I12" s="30">
        <f>SUM(bahrain!G12,egypt!G12,jordan!G12,lebanon!G12,palestine!G12,sudan!G12,syria!G12,yemen!G12)</f>
        <v>15758.063091656681</v>
      </c>
      <c r="J12" s="30">
        <f>SUM(bahrain!H12,egypt!H12,jordan!H12,lebanon!H12,palestine!H12,sudan!H12,syria!H12,yemen!H12)</f>
        <v>9498.4506123454194</v>
      </c>
      <c r="K12" s="64">
        <f>SUM(bahrain!J12,egypt!I12,jordan!I12,lebanon!I12,palestine!I12,sudan!I12,syria!I12,yemen!I12)</f>
        <v>8635.2893370389447</v>
      </c>
      <c r="L12" s="32" t="s">
        <v>181</v>
      </c>
      <c r="M12" s="12"/>
      <c r="N12" s="185" t="e">
        <f>B12+'oil exporter'!B12-all!B12</f>
        <v>#REF!</v>
      </c>
      <c r="O12" s="185" t="e">
        <f>C12+'oil exporter'!C12-all!C12</f>
        <v>#REF!</v>
      </c>
      <c r="P12" s="185">
        <f>D12+'oil exporter'!D12-all!D12</f>
        <v>0</v>
      </c>
      <c r="Q12" s="185">
        <f>E12+'oil exporter'!E12-all!E12</f>
        <v>0</v>
      </c>
      <c r="R12" s="185">
        <f>F12+'oil exporter'!F12-all!F12</f>
        <v>0</v>
      </c>
      <c r="S12" s="185" t="e">
        <f>G12+'oil exporter'!G12-all!G12</f>
        <v>#REF!</v>
      </c>
      <c r="T12" s="185" t="e">
        <f>H12+'oil exporter'!H12-all!H12</f>
        <v>#REF!</v>
      </c>
      <c r="U12" s="185">
        <f>I12+'oil exporter'!I12-all!I12</f>
        <v>0</v>
      </c>
      <c r="V12" s="185">
        <f>J12+'oil exporter'!J12-all!J12</f>
        <v>0</v>
      </c>
      <c r="W12" s="185">
        <f>K12+'oil exporter'!K12-all!K12</f>
        <v>0</v>
      </c>
    </row>
    <row r="13" spans="1:23" x14ac:dyDescent="0.2">
      <c r="A13" s="17" t="s">
        <v>13</v>
      </c>
      <c r="B13" s="19" t="e">
        <f>SUM(bahrain!#REF!,egypt!#REF!,jordan!#REF!,lebanon!#REF!,palestine!#REF!,sudan!#REF!,syria!#REF!,yemen!#REF!)</f>
        <v>#REF!</v>
      </c>
      <c r="C13" s="19" t="e">
        <f>SUM(bahrain!#REF!,egypt!#REF!,jordan!#REF!,lebanon!#REF!,palestine!#REF!,sudan!#REF!,syria!#REF!,yemen!#REF!)</f>
        <v>#REF!</v>
      </c>
      <c r="D13" s="19">
        <f>SUM(bahrain!B13,egypt!B13,jordan!B13,lebanon!B13,palestine!B13,sudan!B13,syria!B13,yemen!B13)</f>
        <v>39125.866758333686</v>
      </c>
      <c r="E13" s="19">
        <f>SUM(bahrain!C13,egypt!C13,jordan!C13,lebanon!C13,palestine!C13,sudan!C13,syria!C13,yemen!C13)</f>
        <v>37717.05094976486</v>
      </c>
      <c r="F13" s="150">
        <f>SUM(bahrain!D13,egypt!D13,jordan!D13,lebanon!D13,palestine!D13,sudan!D13,syria!D13,yemen!D13)</f>
        <v>39626.632414215725</v>
      </c>
      <c r="G13" s="19" t="e">
        <f>SUM(bahrain!#REF!,egypt!#REF!,jordan!#REF!,lebanon!#REF!,palestine!#REF!,sudan!#REF!,syria!#REF!,yemen!#REF!)</f>
        <v>#REF!</v>
      </c>
      <c r="H13" s="19" t="e">
        <f>SUM(bahrain!#REF!,egypt!#REF!,jordan!#REF!,lebanon!#REF!,palestine!#REF!,sudan!#REF!,syria!#REF!,yemen!#REF!)</f>
        <v>#REF!</v>
      </c>
      <c r="I13" s="19">
        <f>SUM(bahrain!G13,egypt!G13,jordan!G13,lebanon!G13,palestine!G13,sudan!G13,syria!G13,yemen!G13)</f>
        <v>15788.72140804025</v>
      </c>
      <c r="J13" s="19">
        <f>SUM(bahrain!H13,egypt!H13,jordan!H13,lebanon!H13,palestine!H13,sudan!H13,syria!H13,yemen!H13)</f>
        <v>9316.3882568360259</v>
      </c>
      <c r="K13" s="150">
        <f>SUM(bahrain!J13,egypt!I13,jordan!I13,lebanon!I13,palestine!I13,sudan!I13,syria!I13,yemen!I13)</f>
        <v>9306.2432746151953</v>
      </c>
      <c r="L13" s="162" t="s">
        <v>174</v>
      </c>
      <c r="N13" s="185" t="e">
        <f>B13+'oil exporter'!B13-all!B13</f>
        <v>#REF!</v>
      </c>
      <c r="O13" s="185" t="e">
        <f>C13+'oil exporter'!C13-all!C13</f>
        <v>#REF!</v>
      </c>
      <c r="P13" s="185">
        <f>D13+'oil exporter'!D13-all!D13</f>
        <v>0</v>
      </c>
      <c r="Q13" s="185">
        <f>E13+'oil exporter'!E13-all!E13</f>
        <v>0</v>
      </c>
      <c r="R13" s="185">
        <f>F13+'oil exporter'!F13-all!F13</f>
        <v>0</v>
      </c>
      <c r="S13" s="185" t="e">
        <f>G13+'oil exporter'!G13-all!G13</f>
        <v>#REF!</v>
      </c>
      <c r="T13" s="185" t="e">
        <f>H13+'oil exporter'!H13-all!H13</f>
        <v>#REF!</v>
      </c>
      <c r="U13" s="185">
        <f>I13+'oil exporter'!I13-all!I13</f>
        <v>0</v>
      </c>
      <c r="V13" s="185">
        <f>J13+'oil exporter'!J13-all!J13</f>
        <v>0</v>
      </c>
      <c r="W13" s="185">
        <f>K13+'oil exporter'!K13-all!K13</f>
        <v>0</v>
      </c>
    </row>
    <row r="14" spans="1:23" x14ac:dyDescent="0.2">
      <c r="A14" s="36" t="s">
        <v>15</v>
      </c>
      <c r="B14" s="18" t="e">
        <f>SUM(bahrain!#REF!,egypt!#REF!,jordan!#REF!,lebanon!#REF!,palestine!#REF!,sudan!#REF!,syria!#REF!,yemen!#REF!)</f>
        <v>#REF!</v>
      </c>
      <c r="C14" s="18" t="e">
        <f>SUM(bahrain!#REF!,egypt!#REF!,jordan!#REF!,lebanon!#REF!,palestine!#REF!,sudan!#REF!,syria!#REF!,yemen!#REF!)</f>
        <v>#REF!</v>
      </c>
      <c r="D14" s="18">
        <f>SUM(bahrain!B14,egypt!B14,jordan!B14,lebanon!B14,palestine!B14,sudan!B14,syria!B14,yemen!B14)</f>
        <v>35229.951714125593</v>
      </c>
      <c r="E14" s="18">
        <f>SUM(bahrain!C14,egypt!C14,jordan!C14,lebanon!C14,palestine!C14,sudan!C14,syria!C14,yemen!C14)</f>
        <v>34676.212560996428</v>
      </c>
      <c r="F14" s="131">
        <f>SUM(bahrain!D14,egypt!D14,jordan!D14,lebanon!D14,palestine!D14,sudan!D14,syria!D14,yemen!D14)</f>
        <v>35278.816098706287</v>
      </c>
      <c r="G14" s="18" t="e">
        <f>SUM(bahrain!#REF!,egypt!#REF!,jordan!#REF!,lebanon!#REF!,palestine!#REF!,sudan!#REF!,syria!#REF!,yemen!#REF!)</f>
        <v>#REF!</v>
      </c>
      <c r="H14" s="18" t="e">
        <f>SUM(bahrain!#REF!,egypt!#REF!,jordan!#REF!,lebanon!#REF!,palestine!#REF!,sudan!#REF!,syria!#REF!,yemen!#REF!)</f>
        <v>#REF!</v>
      </c>
      <c r="I14" s="18">
        <f>SUM(bahrain!G14,egypt!G14,jordan!G14,lebanon!G14,palestine!G14,sudan!G14,syria!G14,yemen!G14)</f>
        <v>14823.032123558956</v>
      </c>
      <c r="J14" s="18">
        <f>SUM(bahrain!H14,egypt!H14,jordan!H14,lebanon!H14,palestine!H14,sudan!H14,syria!H14,yemen!H14)</f>
        <v>8422.9019434446473</v>
      </c>
      <c r="K14" s="131">
        <f>SUM(bahrain!J14,egypt!I14,jordan!I14,lebanon!I14,palestine!I14,sudan!I14,syria!I14,yemen!I14)</f>
        <v>8250.2926882964257</v>
      </c>
      <c r="L14" s="37" t="s">
        <v>16</v>
      </c>
      <c r="N14" s="185" t="e">
        <f>B14+'oil exporter'!B14-all!B14</f>
        <v>#REF!</v>
      </c>
      <c r="O14" s="185" t="e">
        <f>C14+'oil exporter'!C14-all!C14</f>
        <v>#REF!</v>
      </c>
      <c r="P14" s="185">
        <f>D14+'oil exporter'!D14-all!D14</f>
        <v>0</v>
      </c>
      <c r="Q14" s="185">
        <f>E14+'oil exporter'!E14-all!E14</f>
        <v>0</v>
      </c>
      <c r="R14" s="185">
        <f>F14+'oil exporter'!F14-all!F14</f>
        <v>0</v>
      </c>
      <c r="S14" s="185" t="e">
        <f>G14+'oil exporter'!G14-all!G14</f>
        <v>#REF!</v>
      </c>
      <c r="T14" s="185" t="e">
        <f>H14+'oil exporter'!H14-all!H14</f>
        <v>#REF!</v>
      </c>
      <c r="U14" s="185">
        <f>I14+'oil exporter'!I14-all!I14</f>
        <v>0</v>
      </c>
      <c r="V14" s="185">
        <f>J14+'oil exporter'!J14-all!J14</f>
        <v>0</v>
      </c>
      <c r="W14" s="185">
        <f>K14+'oil exporter'!K14-all!K14</f>
        <v>0</v>
      </c>
    </row>
    <row r="15" spans="1:23" x14ac:dyDescent="0.2">
      <c r="A15" s="38" t="s">
        <v>17</v>
      </c>
      <c r="B15" s="39" t="e">
        <f>SUM(bahrain!#REF!,egypt!#REF!,jordan!#REF!,lebanon!#REF!,palestine!#REF!,sudan!#REF!,syria!#REF!,yemen!#REF!)</f>
        <v>#REF!</v>
      </c>
      <c r="C15" s="39" t="e">
        <f>SUM(bahrain!#REF!,egypt!#REF!,jordan!#REF!,lebanon!#REF!,palestine!#REF!,sudan!#REF!,syria!#REF!,yemen!#REF!)</f>
        <v>#REF!</v>
      </c>
      <c r="D15" s="39">
        <f>SUM(bahrain!B15,egypt!B15,jordan!B15,lebanon!B15,palestine!B15,sudan!B15,syria!B15,yemen!B15)</f>
        <v>516.96302881575718</v>
      </c>
      <c r="E15" s="39">
        <f>SUM(bahrain!C15,egypt!C15,jordan!C15,lebanon!C15,palestine!C15,sudan!C15,syria!C15,yemen!C15)</f>
        <v>430.40764933625752</v>
      </c>
      <c r="F15" s="136">
        <f>SUM(bahrain!D15,egypt!D15,jordan!D15,lebanon!D15,palestine!D15,sudan!D15,syria!D15,yemen!D15)</f>
        <v>467.19518898285492</v>
      </c>
      <c r="G15" s="39" t="e">
        <f>SUM(bahrain!#REF!,egypt!#REF!,jordan!#REF!,lebanon!#REF!,palestine!#REF!,sudan!#REF!,syria!#REF!,yemen!#REF!)</f>
        <v>#REF!</v>
      </c>
      <c r="H15" s="39" t="e">
        <f>SUM(bahrain!#REF!,egypt!#REF!,jordan!#REF!,lebanon!#REF!,palestine!#REF!,sudan!#REF!,syria!#REF!,yemen!#REF!)</f>
        <v>#REF!</v>
      </c>
      <c r="I15" s="39">
        <f>SUM(bahrain!G15,egypt!G15,jordan!G15,lebanon!G15,palestine!G15,sudan!G15,syria!G15,yemen!G15)</f>
        <v>42.632111834458151</v>
      </c>
      <c r="J15" s="39">
        <f>SUM(bahrain!H15,egypt!H15,jordan!H15,lebanon!H15,palestine!H15,sudan!H15,syria!H15,yemen!H15)</f>
        <v>27.44972075573849</v>
      </c>
      <c r="K15" s="136">
        <f>SUM(bahrain!J15,egypt!I15,jordan!I15,lebanon!I15,palestine!I15,sudan!I15,syria!I15,yemen!I15)</f>
        <v>32.109775851722183</v>
      </c>
      <c r="L15" s="40" t="s">
        <v>18</v>
      </c>
      <c r="N15" s="185" t="e">
        <f>B15+'oil exporter'!B15-all!B15</f>
        <v>#REF!</v>
      </c>
      <c r="O15" s="185" t="e">
        <f>C15+'oil exporter'!C15-all!C15</f>
        <v>#REF!</v>
      </c>
      <c r="P15" s="185">
        <f>D15+'oil exporter'!D15-all!D15</f>
        <v>0</v>
      </c>
      <c r="Q15" s="185">
        <f>E15+'oil exporter'!E15-all!E15</f>
        <v>0</v>
      </c>
      <c r="R15" s="185">
        <f>F15+'oil exporter'!F15-all!F15</f>
        <v>0</v>
      </c>
      <c r="S15" s="185" t="e">
        <f>G15+'oil exporter'!G15-all!G15</f>
        <v>#REF!</v>
      </c>
      <c r="T15" s="185" t="e">
        <f>H15+'oil exporter'!H15-all!H15</f>
        <v>#REF!</v>
      </c>
      <c r="U15" s="185">
        <f>I15+'oil exporter'!I15-all!I15</f>
        <v>0</v>
      </c>
      <c r="V15" s="185">
        <f>J15+'oil exporter'!J15-all!J15</f>
        <v>0</v>
      </c>
      <c r="W15" s="185">
        <f>K15+'oil exporter'!K15-all!K15</f>
        <v>0</v>
      </c>
    </row>
    <row r="16" spans="1:23" x14ac:dyDescent="0.2">
      <c r="A16" s="38" t="s">
        <v>19</v>
      </c>
      <c r="B16" s="39" t="e">
        <f>SUM(bahrain!#REF!,egypt!#REF!,jordan!#REF!,lebanon!#REF!,palestine!#REF!,sudan!#REF!,syria!#REF!,yemen!#REF!)</f>
        <v>#REF!</v>
      </c>
      <c r="C16" s="39" t="e">
        <f>SUM(bahrain!#REF!,egypt!#REF!,jordan!#REF!,lebanon!#REF!,palestine!#REF!,sudan!#REF!,syria!#REF!,yemen!#REF!)</f>
        <v>#REF!</v>
      </c>
      <c r="D16" s="39">
        <f>SUM(bahrain!B16,egypt!B16,jordan!B16,lebanon!B16,palestine!B16,sudan!B16,syria!B16,yemen!B16)</f>
        <v>2060.646382973242</v>
      </c>
      <c r="E16" s="39">
        <f>SUM(bahrain!C16,egypt!C16,jordan!C16,lebanon!C16,palestine!C16,sudan!C16,syria!C16,yemen!C16)</f>
        <v>2231.7750265474187</v>
      </c>
      <c r="F16" s="136">
        <f>SUM(bahrain!D16,egypt!D16,jordan!D16,lebanon!D16,palestine!D16,sudan!D16,syria!D16,yemen!D16)</f>
        <v>2035.8452855374294</v>
      </c>
      <c r="G16" s="39" t="e">
        <f>SUM(bahrain!#REF!,egypt!#REF!,jordan!#REF!,lebanon!#REF!,palestine!#REF!,sudan!#REF!,syria!#REF!,yemen!#REF!)</f>
        <v>#REF!</v>
      </c>
      <c r="H16" s="39" t="e">
        <f>SUM(bahrain!#REF!,egypt!#REF!,jordan!#REF!,lebanon!#REF!,palestine!#REF!,sudan!#REF!,syria!#REF!,yemen!#REF!)</f>
        <v>#REF!</v>
      </c>
      <c r="I16" s="39">
        <f>SUM(bahrain!G16,egypt!G16,jordan!G16,lebanon!G16,palestine!G16,sudan!G16,syria!G16,yemen!G16)</f>
        <v>839.97699823212179</v>
      </c>
      <c r="J16" s="39">
        <f>SUM(bahrain!H16,egypt!H16,jordan!H16,lebanon!H16,palestine!H16,sudan!H16,syria!H16,yemen!H16)</f>
        <v>536.43813964324931</v>
      </c>
      <c r="K16" s="136">
        <f>SUM(bahrain!J16,egypt!I16,jordan!I16,lebanon!I16,palestine!I16,sudan!I16,syria!I16,yemen!I16)</f>
        <v>548.5777143483358</v>
      </c>
      <c r="L16" s="40" t="s">
        <v>20</v>
      </c>
      <c r="N16" s="185" t="e">
        <f>B16+'oil exporter'!B16-all!B16</f>
        <v>#REF!</v>
      </c>
      <c r="O16" s="185" t="e">
        <f>C16+'oil exporter'!C16-all!C16</f>
        <v>#REF!</v>
      </c>
      <c r="P16" s="185">
        <f>D16+'oil exporter'!D16-all!D16</f>
        <v>0</v>
      </c>
      <c r="Q16" s="185">
        <f>E16+'oil exporter'!E16-all!E16</f>
        <v>0</v>
      </c>
      <c r="R16" s="185">
        <f>F16+'oil exporter'!F16-all!F16</f>
        <v>0</v>
      </c>
      <c r="S16" s="185" t="e">
        <f>G16+'oil exporter'!G16-all!G16</f>
        <v>#REF!</v>
      </c>
      <c r="T16" s="185" t="e">
        <f>H16+'oil exporter'!H16-all!H16</f>
        <v>#REF!</v>
      </c>
      <c r="U16" s="185">
        <f>I16+'oil exporter'!I16-all!I16</f>
        <v>0</v>
      </c>
      <c r="V16" s="185">
        <f>J16+'oil exporter'!J16-all!J16</f>
        <v>0</v>
      </c>
      <c r="W16" s="185">
        <f>K16+'oil exporter'!K16-all!K16</f>
        <v>0</v>
      </c>
    </row>
    <row r="17" spans="1:23" x14ac:dyDescent="0.2">
      <c r="A17" s="38" t="s">
        <v>21</v>
      </c>
      <c r="B17" s="39" t="e">
        <f>SUM(bahrain!#REF!,egypt!#REF!,jordan!#REF!,lebanon!#REF!,palestine!#REF!,sudan!#REF!,syria!#REF!,yemen!#REF!)</f>
        <v>#REF!</v>
      </c>
      <c r="C17" s="39" t="e">
        <f>SUM(bahrain!#REF!,egypt!#REF!,jordan!#REF!,lebanon!#REF!,palestine!#REF!,sudan!#REF!,syria!#REF!,yemen!#REF!)</f>
        <v>#REF!</v>
      </c>
      <c r="D17" s="39">
        <f>SUM(bahrain!B17,egypt!B17,jordan!B17,lebanon!B17,palestine!B17,sudan!B17,syria!B17,yemen!B17)</f>
        <v>530.78938064152896</v>
      </c>
      <c r="E17" s="39">
        <f>SUM(bahrain!C17,egypt!C17,jordan!C17,lebanon!C17,palestine!C17,sudan!C17,syria!C17,yemen!C17)</f>
        <v>541.73260304163773</v>
      </c>
      <c r="F17" s="136">
        <f>SUM(bahrain!D17,egypt!D17,jordan!D17,lebanon!D17,palestine!D17,sudan!D17,syria!D17,yemen!D17)</f>
        <v>540.65176013691882</v>
      </c>
      <c r="G17" s="18" t="e">
        <f>SUM(bahrain!#REF!,egypt!#REF!,jordan!#REF!,lebanon!#REF!,palestine!#REF!,sudan!#REF!,syria!#REF!,yemen!#REF!)</f>
        <v>#REF!</v>
      </c>
      <c r="H17" s="18" t="e">
        <f>SUM(bahrain!#REF!,egypt!#REF!,jordan!#REF!,lebanon!#REF!,palestine!#REF!,sudan!#REF!,syria!#REF!,yemen!#REF!)</f>
        <v>#REF!</v>
      </c>
      <c r="I17" s="18">
        <f>SUM(bahrain!G17,egypt!G17,jordan!G17,lebanon!G17,palestine!G17,sudan!G17,syria!G17,yemen!G17)</f>
        <v>40.029819987965027</v>
      </c>
      <c r="J17" s="18">
        <f>SUM(bahrain!H17,egypt!H17,jordan!H17,lebanon!H17,palestine!H17,sudan!H17,syria!H17,yemen!H17)</f>
        <v>35.865089821667205</v>
      </c>
      <c r="K17" s="131">
        <f>SUM(bahrain!J17,egypt!I17,jordan!I17,lebanon!I17,palestine!I17,sudan!I17,syria!I17,yemen!I17)</f>
        <v>20.140435563645696</v>
      </c>
      <c r="L17" s="40" t="s">
        <v>191</v>
      </c>
      <c r="N17" s="185" t="e">
        <f>B17+'oil exporter'!B17-all!B17</f>
        <v>#REF!</v>
      </c>
      <c r="O17" s="185" t="e">
        <f>C17+'oil exporter'!C17-all!C17</f>
        <v>#REF!</v>
      </c>
      <c r="P17" s="185">
        <f>D17+'oil exporter'!D17-all!D17</f>
        <v>0</v>
      </c>
      <c r="Q17" s="185">
        <f>E17+'oil exporter'!E17-all!E17</f>
        <v>0</v>
      </c>
      <c r="R17" s="185">
        <f>F17+'oil exporter'!F17-all!F17</f>
        <v>0</v>
      </c>
      <c r="S17" s="185" t="e">
        <f>G17+'oil exporter'!G17-all!G17</f>
        <v>#REF!</v>
      </c>
      <c r="T17" s="185" t="e">
        <f>H17+'oil exporter'!H17-all!H17</f>
        <v>#REF!</v>
      </c>
      <c r="U17" s="185">
        <f>I17+'oil exporter'!I17-all!I17</f>
        <v>0</v>
      </c>
      <c r="V17" s="185">
        <f>J17+'oil exporter'!J17-all!J17</f>
        <v>0</v>
      </c>
      <c r="W17" s="185">
        <f>K17+'oil exporter'!K17-all!K17</f>
        <v>0</v>
      </c>
    </row>
    <row r="18" spans="1:23" x14ac:dyDescent="0.2">
      <c r="A18" s="38" t="s">
        <v>23</v>
      </c>
      <c r="B18" s="39" t="e">
        <f>SUM(bahrain!#REF!,egypt!#REF!,jordan!#REF!,lebanon!#REF!,palestine!#REF!,sudan!#REF!,syria!#REF!,yemen!#REF!)</f>
        <v>#REF!</v>
      </c>
      <c r="C18" s="39" t="e">
        <f>SUM(bahrain!#REF!,egypt!#REF!,jordan!#REF!,lebanon!#REF!,palestine!#REF!,sudan!#REF!,syria!#REF!,yemen!#REF!)</f>
        <v>#REF!</v>
      </c>
      <c r="D18" s="39">
        <f>SUM(bahrain!B18,egypt!B18,jordan!B18,lebanon!B18,palestine!B18,sudan!B18,syria!B18,yemen!B18)</f>
        <v>569.7842348490575</v>
      </c>
      <c r="E18" s="39">
        <f>SUM(bahrain!C18,egypt!C18,jordan!C18,lebanon!C18,palestine!C18,sudan!C18,syria!C18,yemen!C18)</f>
        <v>621.33327671272968</v>
      </c>
      <c r="F18" s="136">
        <f>SUM(bahrain!D18,egypt!D18,jordan!D18,lebanon!D18,palestine!D18,sudan!D18,syria!D18,yemen!D18)</f>
        <v>867.01366011451682</v>
      </c>
      <c r="G18" s="39" t="e">
        <f>SUM(bahrain!#REF!,egypt!#REF!,jordan!#REF!,lebanon!#REF!,palestine!#REF!,sudan!#REF!,syria!#REF!,yemen!#REF!)</f>
        <v>#REF!</v>
      </c>
      <c r="H18" s="39" t="e">
        <f>SUM(bahrain!#REF!,egypt!#REF!,jordan!#REF!,lebanon!#REF!,palestine!#REF!,sudan!#REF!,syria!#REF!,yemen!#REF!)</f>
        <v>#REF!</v>
      </c>
      <c r="I18" s="39">
        <f>SUM(bahrain!G18,egypt!G18,jordan!G18,lebanon!G18,palestine!G18,sudan!G18,syria!G18,yemen!G18)</f>
        <v>35.370365462320493</v>
      </c>
      <c r="J18" s="39">
        <f>SUM(bahrain!H18,egypt!H18,jordan!H18,lebanon!H18,palestine!H18,sudan!H18,syria!H18,yemen!H18)</f>
        <v>23.68621660952849</v>
      </c>
      <c r="K18" s="136">
        <f>SUM(bahrain!J18,egypt!I18,jordan!I18,lebanon!I18,palestine!I18,sudan!I18,syria!I18,yemen!I18)</f>
        <v>26.472694733435763</v>
      </c>
      <c r="L18" s="40" t="s">
        <v>24</v>
      </c>
      <c r="N18" s="185" t="e">
        <f>B18+'oil exporter'!B18-all!B18</f>
        <v>#REF!</v>
      </c>
      <c r="O18" s="185" t="e">
        <f>C18+'oil exporter'!C18-all!C18</f>
        <v>#REF!</v>
      </c>
      <c r="P18" s="185">
        <f>D18+'oil exporter'!D18-all!D18</f>
        <v>0</v>
      </c>
      <c r="Q18" s="185">
        <f>E18+'oil exporter'!E18-all!E18</f>
        <v>0</v>
      </c>
      <c r="R18" s="185">
        <f>F18+'oil exporter'!F18-all!F18</f>
        <v>0</v>
      </c>
      <c r="S18" s="185" t="e">
        <f>G18+'oil exporter'!G18-all!G18</f>
        <v>#REF!</v>
      </c>
      <c r="T18" s="185" t="e">
        <f>H18+'oil exporter'!H18-all!H18</f>
        <v>#REF!</v>
      </c>
      <c r="U18" s="185">
        <f>I18+'oil exporter'!I18-all!I18</f>
        <v>0</v>
      </c>
      <c r="V18" s="185">
        <f>J18+'oil exporter'!J18-all!J18</f>
        <v>0</v>
      </c>
      <c r="W18" s="185">
        <f>K18+'oil exporter'!K18-all!K18</f>
        <v>0</v>
      </c>
    </row>
    <row r="19" spans="1:23" x14ac:dyDescent="0.2">
      <c r="A19" s="38" t="s">
        <v>25</v>
      </c>
      <c r="B19" s="39" t="e">
        <f>SUM(bahrain!#REF!,egypt!#REF!,jordan!#REF!,lebanon!#REF!,palestine!#REF!,sudan!#REF!,syria!#REF!,yemen!#REF!)</f>
        <v>#REF!</v>
      </c>
      <c r="C19" s="39" t="e">
        <f>SUM(bahrain!#REF!,egypt!#REF!,jordan!#REF!,lebanon!#REF!,palestine!#REF!,sudan!#REF!,syria!#REF!,yemen!#REF!)</f>
        <v>#REF!</v>
      </c>
      <c r="D19" s="39">
        <f>SUM(bahrain!B19,egypt!B19,jordan!B19,lebanon!B19,palestine!B19,sudan!B19,syria!B19,yemen!B19)</f>
        <v>4968.0284163740289</v>
      </c>
      <c r="E19" s="39">
        <f>SUM(bahrain!C19,egypt!C19,jordan!C19,lebanon!C19,palestine!C19,sudan!C19,syria!C19,yemen!C19)</f>
        <v>4807.792462714131</v>
      </c>
      <c r="F19" s="136">
        <f>SUM(bahrain!D19,egypt!D19,jordan!D19,lebanon!D19,palestine!D19,sudan!D19,syria!D19,yemen!D19)</f>
        <v>4719.5133291618986</v>
      </c>
      <c r="G19" s="39" t="e">
        <f>SUM(bahrain!#REF!,egypt!#REF!,jordan!#REF!,lebanon!#REF!,palestine!#REF!,sudan!#REF!,syria!#REF!,yemen!#REF!)</f>
        <v>#REF!</v>
      </c>
      <c r="H19" s="39" t="e">
        <f>SUM(bahrain!#REF!,egypt!#REF!,jordan!#REF!,lebanon!#REF!,palestine!#REF!,sudan!#REF!,syria!#REF!,yemen!#REF!)</f>
        <v>#REF!</v>
      </c>
      <c r="I19" s="39">
        <f>SUM(bahrain!G19,egypt!G19,jordan!G19,lebanon!G19,palestine!G19,sudan!G19,syria!G19,yemen!G19)</f>
        <v>2068.3982452545624</v>
      </c>
      <c r="J19" s="39">
        <f>SUM(bahrain!H19,egypt!H19,jordan!H19,lebanon!H19,palestine!H19,sudan!H19,syria!H19,yemen!H19)</f>
        <v>1203.7784251615519</v>
      </c>
      <c r="K19" s="136">
        <f>SUM(bahrain!J19,egypt!I19,jordan!I19,lebanon!I19,palestine!I19,sudan!I19,syria!I19,yemen!I19)</f>
        <v>1128.4956193304288</v>
      </c>
      <c r="L19" s="40" t="s">
        <v>26</v>
      </c>
      <c r="N19" s="185" t="e">
        <f>B19+'oil exporter'!B19-all!B19</f>
        <v>#REF!</v>
      </c>
      <c r="O19" s="185" t="e">
        <f>C19+'oil exporter'!C19-all!C19</f>
        <v>#REF!</v>
      </c>
      <c r="P19" s="185">
        <f>D19+'oil exporter'!D19-all!D19</f>
        <v>0</v>
      </c>
      <c r="Q19" s="185">
        <f>E19+'oil exporter'!E19-all!E19</f>
        <v>0</v>
      </c>
      <c r="R19" s="185">
        <f>F19+'oil exporter'!F19-all!F19</f>
        <v>0</v>
      </c>
      <c r="S19" s="185" t="e">
        <f>G19+'oil exporter'!G19-all!G19</f>
        <v>#REF!</v>
      </c>
      <c r="T19" s="185" t="e">
        <f>H19+'oil exporter'!H19-all!H19</f>
        <v>#REF!</v>
      </c>
      <c r="U19" s="185">
        <f>I19+'oil exporter'!I19-all!I19</f>
        <v>0</v>
      </c>
      <c r="V19" s="185">
        <f>J19+'oil exporter'!J19-all!J19</f>
        <v>0</v>
      </c>
      <c r="W19" s="185">
        <f>K19+'oil exporter'!K19-all!K19</f>
        <v>0</v>
      </c>
    </row>
    <row r="20" spans="1:23" x14ac:dyDescent="0.2">
      <c r="A20" s="38" t="s">
        <v>27</v>
      </c>
      <c r="B20" s="39" t="e">
        <f>SUM(bahrain!#REF!,egypt!#REF!,jordan!#REF!,lebanon!#REF!,palestine!#REF!,sudan!#REF!,syria!#REF!,yemen!#REF!)</f>
        <v>#REF!</v>
      </c>
      <c r="C20" s="39" t="e">
        <f>SUM(bahrain!#REF!,egypt!#REF!,jordan!#REF!,lebanon!#REF!,palestine!#REF!,sudan!#REF!,syria!#REF!,yemen!#REF!)</f>
        <v>#REF!</v>
      </c>
      <c r="D20" s="39">
        <f>SUM(bahrain!B20,egypt!B20,jordan!B20,lebanon!B20,palestine!B20,sudan!B20,syria!B20,yemen!B20)</f>
        <v>7618.7882617507039</v>
      </c>
      <c r="E20" s="39">
        <f>SUM(bahrain!C20,egypt!C20,jordan!C20,lebanon!C20,palestine!C20,sudan!C20,syria!C20,yemen!C20)</f>
        <v>7714.3945329278476</v>
      </c>
      <c r="F20" s="136">
        <f>SUM(bahrain!D20,egypt!D20,jordan!D20,lebanon!D20,palestine!D20,sudan!D20,syria!D20,yemen!D20)</f>
        <v>8363.0961203775678</v>
      </c>
      <c r="G20" s="39" t="e">
        <f>SUM(bahrain!#REF!,egypt!#REF!,jordan!#REF!,lebanon!#REF!,palestine!#REF!,sudan!#REF!,syria!#REF!,yemen!#REF!)</f>
        <v>#REF!</v>
      </c>
      <c r="H20" s="39" t="e">
        <f>SUM(bahrain!#REF!,egypt!#REF!,jordan!#REF!,lebanon!#REF!,palestine!#REF!,sudan!#REF!,syria!#REF!,yemen!#REF!)</f>
        <v>#REF!</v>
      </c>
      <c r="I20" s="39">
        <f>SUM(bahrain!G20,egypt!G20,jordan!G20,lebanon!G20,palestine!G20,sudan!G20,syria!G20,yemen!G20)</f>
        <v>2064.6580482223812</v>
      </c>
      <c r="J20" s="39">
        <f>SUM(bahrain!H20,egypt!H20,jordan!H20,lebanon!H20,palestine!H20,sudan!H20,syria!H20,yemen!H20)</f>
        <v>747.74269183687454</v>
      </c>
      <c r="K20" s="136">
        <f>SUM(bahrain!J20,egypt!I20,jordan!I20,lebanon!I20,palestine!I20,sudan!I20,syria!I20,yemen!I20)</f>
        <v>739.60686226242092</v>
      </c>
      <c r="L20" s="40" t="s">
        <v>192</v>
      </c>
      <c r="N20" s="185" t="e">
        <f>B20+'oil exporter'!B20-all!B20</f>
        <v>#REF!</v>
      </c>
      <c r="O20" s="185" t="e">
        <f>C20+'oil exporter'!C20-all!C20</f>
        <v>#REF!</v>
      </c>
      <c r="P20" s="185">
        <f>D20+'oil exporter'!D20-all!D20</f>
        <v>0</v>
      </c>
      <c r="Q20" s="185">
        <f>E20+'oil exporter'!E20-all!E20</f>
        <v>0</v>
      </c>
      <c r="R20" s="185">
        <f>F20+'oil exporter'!F20-all!F20</f>
        <v>0</v>
      </c>
      <c r="S20" s="185" t="e">
        <f>G20+'oil exporter'!G20-all!G20</f>
        <v>#REF!</v>
      </c>
      <c r="T20" s="185" t="e">
        <f>H20+'oil exporter'!H20-all!H20</f>
        <v>#REF!</v>
      </c>
      <c r="U20" s="185">
        <f>I20+'oil exporter'!I20-all!I20</f>
        <v>0</v>
      </c>
      <c r="V20" s="185">
        <f>J20+'oil exporter'!J20-all!J20</f>
        <v>0</v>
      </c>
      <c r="W20" s="185">
        <f>K20+'oil exporter'!K20-all!K20</f>
        <v>0</v>
      </c>
    </row>
    <row r="21" spans="1:23" x14ac:dyDescent="0.2">
      <c r="A21" s="38" t="s">
        <v>28</v>
      </c>
      <c r="B21" s="39" t="e">
        <f>SUM(bahrain!#REF!,egypt!#REF!,jordan!#REF!,lebanon!#REF!,palestine!#REF!,sudan!#REF!,syria!#REF!,yemen!#REF!)</f>
        <v>#REF!</v>
      </c>
      <c r="C21" s="39" t="e">
        <f>SUM(bahrain!#REF!,egypt!#REF!,jordan!#REF!,lebanon!#REF!,palestine!#REF!,sudan!#REF!,syria!#REF!,yemen!#REF!)</f>
        <v>#REF!</v>
      </c>
      <c r="D21" s="39">
        <f>SUM(bahrain!B21,egypt!B21,jordan!B21,lebanon!B21,palestine!B21,sudan!B21,syria!B21,yemen!B21)</f>
        <v>918.97700733602903</v>
      </c>
      <c r="E21" s="39">
        <f>SUM(bahrain!C21,egypt!C21,jordan!C21,lebanon!C21,palestine!C21,sudan!C21,syria!C21,yemen!C21)</f>
        <v>1326.1999440502443</v>
      </c>
      <c r="F21" s="136">
        <f>SUM(bahrain!D21,egypt!D21,jordan!D21,lebanon!D21,palestine!D21,sudan!D21,syria!D21,yemen!D21)</f>
        <v>1381.2625501415228</v>
      </c>
      <c r="G21" s="39" t="e">
        <f>SUM(bahrain!#REF!,egypt!#REF!,jordan!#REF!,lebanon!#REF!,palestine!#REF!,sudan!#REF!,syria!#REF!,yemen!#REF!)</f>
        <v>#REF!</v>
      </c>
      <c r="H21" s="39" t="e">
        <f>SUM(bahrain!#REF!,egypt!#REF!,jordan!#REF!,lebanon!#REF!,palestine!#REF!,sudan!#REF!,syria!#REF!,yemen!#REF!)</f>
        <v>#REF!</v>
      </c>
      <c r="I21" s="39">
        <f>SUM(bahrain!G21,egypt!G21,jordan!G21,lebanon!G21,palestine!G21,sudan!G21,syria!G21,yemen!G21)</f>
        <v>570.03809129789931</v>
      </c>
      <c r="J21" s="39">
        <f>SUM(bahrain!H21,egypt!H21,jordan!H21,lebanon!H21,palestine!H21,sudan!H21,syria!H21,yemen!H21)</f>
        <v>294.34927219412424</v>
      </c>
      <c r="K21" s="136">
        <f>SUM(bahrain!J21,egypt!I21,jordan!I21,lebanon!I21,palestine!I21,sudan!I21,syria!I21,yemen!I21)</f>
        <v>323.87677690896817</v>
      </c>
      <c r="L21" s="40" t="s">
        <v>29</v>
      </c>
      <c r="N21" s="185" t="e">
        <f>B21+'oil exporter'!B21-all!B21</f>
        <v>#REF!</v>
      </c>
      <c r="O21" s="185" t="e">
        <f>C21+'oil exporter'!C21-all!C21</f>
        <v>#REF!</v>
      </c>
      <c r="P21" s="185">
        <f>D21+'oil exporter'!D21-all!D21</f>
        <v>0</v>
      </c>
      <c r="Q21" s="185">
        <f>E21+'oil exporter'!E21-all!E21</f>
        <v>0</v>
      </c>
      <c r="R21" s="185">
        <f>F21+'oil exporter'!F21-all!F21</f>
        <v>0</v>
      </c>
      <c r="S21" s="185" t="e">
        <f>G21+'oil exporter'!G21-all!G21</f>
        <v>#REF!</v>
      </c>
      <c r="T21" s="185" t="e">
        <f>H21+'oil exporter'!H21-all!H21</f>
        <v>#REF!</v>
      </c>
      <c r="U21" s="185">
        <f>I21+'oil exporter'!I21-all!I21</f>
        <v>0</v>
      </c>
      <c r="V21" s="185">
        <f>J21+'oil exporter'!J21-all!J21</f>
        <v>0</v>
      </c>
      <c r="W21" s="185">
        <f>K21+'oil exporter'!K21-all!K21</f>
        <v>0</v>
      </c>
    </row>
    <row r="22" spans="1:23" x14ac:dyDescent="0.2">
      <c r="A22" s="38" t="s">
        <v>30</v>
      </c>
      <c r="B22" s="39" t="e">
        <f>SUM(bahrain!#REF!,egypt!#REF!,jordan!#REF!,lebanon!#REF!,palestine!#REF!,sudan!#REF!,syria!#REF!,yemen!#REF!)</f>
        <v>#REF!</v>
      </c>
      <c r="C22" s="39" t="e">
        <f>SUM(bahrain!#REF!,egypt!#REF!,jordan!#REF!,lebanon!#REF!,palestine!#REF!,sudan!#REF!,syria!#REF!,yemen!#REF!)</f>
        <v>#REF!</v>
      </c>
      <c r="D22" s="39">
        <f>SUM(bahrain!B22,egypt!B22,jordan!B22,lebanon!B22,palestine!B22,sudan!B22,syria!B22,yemen!B22)</f>
        <v>467.66130015675418</v>
      </c>
      <c r="E22" s="39">
        <f>SUM(bahrain!C22,egypt!C22,jordan!C22,lebanon!C22,palestine!C22,sudan!C22,syria!C22,yemen!C22)</f>
        <v>447.91710412153412</v>
      </c>
      <c r="F22" s="136">
        <f>SUM(bahrain!D22,egypt!D22,jordan!D22,lebanon!D22,palestine!D22,sudan!D22,syria!D22,yemen!D22)</f>
        <v>448.26739196441264</v>
      </c>
      <c r="G22" s="39" t="e">
        <f>SUM(bahrain!#REF!,egypt!#REF!,jordan!#REF!,lebanon!#REF!,palestine!#REF!,sudan!#REF!,syria!#REF!,yemen!#REF!)</f>
        <v>#REF!</v>
      </c>
      <c r="H22" s="39" t="e">
        <f>SUM(bahrain!#REF!,egypt!#REF!,jordan!#REF!,lebanon!#REF!,palestine!#REF!,sudan!#REF!,syria!#REF!,yemen!#REF!)</f>
        <v>#REF!</v>
      </c>
      <c r="I22" s="39">
        <f>SUM(bahrain!G22,egypt!G22,jordan!G22,lebanon!G22,palestine!G22,sudan!G22,syria!G22,yemen!G22)</f>
        <v>28.113917170366715</v>
      </c>
      <c r="J22" s="39">
        <f>SUM(bahrain!H22,egypt!H22,jordan!H22,lebanon!H22,palestine!H22,sudan!H22,syria!H22,yemen!H22)</f>
        <v>52.699789420307532</v>
      </c>
      <c r="K22" s="136">
        <f>SUM(bahrain!J22,egypt!I22,jordan!I22,lebanon!I22,palestine!I22,sudan!I22,syria!I22,yemen!I22)</f>
        <v>33.770427871438081</v>
      </c>
      <c r="L22" s="40" t="s">
        <v>193</v>
      </c>
      <c r="N22" s="185" t="e">
        <f>B22+'oil exporter'!B22-all!B22</f>
        <v>#REF!</v>
      </c>
      <c r="O22" s="185" t="e">
        <f>C22+'oil exporter'!C22-all!C22</f>
        <v>#REF!</v>
      </c>
      <c r="P22" s="185">
        <f>D22+'oil exporter'!D22-all!D22</f>
        <v>0</v>
      </c>
      <c r="Q22" s="185">
        <f>E22+'oil exporter'!E22-all!E22</f>
        <v>0</v>
      </c>
      <c r="R22" s="185">
        <f>F22+'oil exporter'!F22-all!F22</f>
        <v>0</v>
      </c>
      <c r="S22" s="185" t="e">
        <f>G22+'oil exporter'!G22-all!G22</f>
        <v>#REF!</v>
      </c>
      <c r="T22" s="185" t="e">
        <f>H22+'oil exporter'!H22-all!H22</f>
        <v>#REF!</v>
      </c>
      <c r="U22" s="185">
        <f>I22+'oil exporter'!I22-all!I22</f>
        <v>0</v>
      </c>
      <c r="V22" s="185">
        <f>J22+'oil exporter'!J22-all!J22</f>
        <v>0</v>
      </c>
      <c r="W22" s="185">
        <f>K22+'oil exporter'!K22-all!K22</f>
        <v>0</v>
      </c>
    </row>
    <row r="23" spans="1:23" x14ac:dyDescent="0.2">
      <c r="A23" s="38" t="s">
        <v>32</v>
      </c>
      <c r="B23" s="39" t="e">
        <f>SUM(bahrain!#REF!,egypt!#REF!,jordan!#REF!,lebanon!#REF!,palestine!#REF!,sudan!#REF!,syria!#REF!,yemen!#REF!)</f>
        <v>#REF!</v>
      </c>
      <c r="C23" s="39" t="e">
        <f>SUM(bahrain!#REF!,egypt!#REF!,jordan!#REF!,lebanon!#REF!,palestine!#REF!,sudan!#REF!,syria!#REF!,yemen!#REF!)</f>
        <v>#REF!</v>
      </c>
      <c r="D23" s="39">
        <f>SUM(bahrain!B23,egypt!B23,jordan!B23,lebanon!B23,palestine!B23,sudan!B23,syria!B23,yemen!B23)</f>
        <v>7796.2034598418941</v>
      </c>
      <c r="E23" s="39">
        <f>SUM(bahrain!C23,egypt!C23,jordan!C23,lebanon!C23,palestine!C23,sudan!C23,syria!C23,yemen!C23)</f>
        <v>6831.6612755869673</v>
      </c>
      <c r="F23" s="136">
        <f>SUM(bahrain!D23,egypt!D23,jordan!D23,lebanon!D23,palestine!D23,sudan!D23,syria!D23,yemen!D23)</f>
        <v>6967.9088540332896</v>
      </c>
      <c r="G23" s="39" t="e">
        <f>SUM(bahrain!#REF!,egypt!#REF!,jordan!#REF!,lebanon!#REF!,palestine!#REF!,sudan!#REF!,syria!#REF!,yemen!#REF!)</f>
        <v>#REF!</v>
      </c>
      <c r="H23" s="39" t="e">
        <f>SUM(bahrain!#REF!,egypt!#REF!,jordan!#REF!,lebanon!#REF!,palestine!#REF!,sudan!#REF!,syria!#REF!,yemen!#REF!)</f>
        <v>#REF!</v>
      </c>
      <c r="I23" s="39">
        <f>SUM(bahrain!G23,egypt!G23,jordan!G23,lebanon!G23,palestine!G23,sudan!G23,syria!G23,yemen!G23)</f>
        <v>4437.5376965059841</v>
      </c>
      <c r="J23" s="39">
        <f>SUM(bahrain!H23,egypt!H23,jordan!H23,lebanon!H23,palestine!H23,sudan!H23,syria!H23,yemen!H23)</f>
        <v>2516.5595008663813</v>
      </c>
      <c r="K23" s="136">
        <f>SUM(bahrain!J23,egypt!I23,jordan!I23,lebanon!I23,palestine!I23,sudan!I23,syria!I23,yemen!I23)</f>
        <v>2892.7082450694566</v>
      </c>
      <c r="L23" s="40" t="s">
        <v>194</v>
      </c>
      <c r="N23" s="185" t="e">
        <f>B23+'oil exporter'!B23-all!B23</f>
        <v>#REF!</v>
      </c>
      <c r="O23" s="185" t="e">
        <f>C23+'oil exporter'!C23-all!C23</f>
        <v>#REF!</v>
      </c>
      <c r="P23" s="185">
        <f>D23+'oil exporter'!D23-all!D23</f>
        <v>0</v>
      </c>
      <c r="Q23" s="185">
        <f>E23+'oil exporter'!E23-all!E23</f>
        <v>0</v>
      </c>
      <c r="R23" s="185">
        <f>F23+'oil exporter'!F23-all!F23</f>
        <v>0</v>
      </c>
      <c r="S23" s="185" t="e">
        <f>G23+'oil exporter'!G23-all!G23</f>
        <v>#REF!</v>
      </c>
      <c r="T23" s="185" t="e">
        <f>H23+'oil exporter'!H23-all!H23</f>
        <v>#REF!</v>
      </c>
      <c r="U23" s="185">
        <f>I23+'oil exporter'!I23-all!I23</f>
        <v>0</v>
      </c>
      <c r="V23" s="185">
        <f>J23+'oil exporter'!J23-all!J23</f>
        <v>0</v>
      </c>
      <c r="W23" s="185">
        <f>K23+'oil exporter'!K23-all!K23</f>
        <v>0</v>
      </c>
    </row>
    <row r="24" spans="1:23" x14ac:dyDescent="0.2">
      <c r="A24" s="41" t="s">
        <v>33</v>
      </c>
      <c r="B24" s="39" t="e">
        <f>SUM(bahrain!#REF!,egypt!#REF!,jordan!#REF!,lebanon!#REF!,palestine!#REF!,sudan!#REF!,syria!#REF!,yemen!#REF!)</f>
        <v>#REF!</v>
      </c>
      <c r="C24" s="39" t="e">
        <f>SUM(bahrain!#REF!,egypt!#REF!,jordan!#REF!,lebanon!#REF!,palestine!#REF!,sudan!#REF!,syria!#REF!,yemen!#REF!)</f>
        <v>#REF!</v>
      </c>
      <c r="D24" s="39">
        <f>SUM(bahrain!B24,egypt!B24,jordan!B24,lebanon!B24,palestine!B24,sudan!B24,syria!B24,yemen!B24)</f>
        <v>14.02519577460464</v>
      </c>
      <c r="E24" s="39">
        <f>SUM(bahrain!C24,egypt!C24,jordan!C24,lebanon!C24,palestine!C24,sudan!C24,syria!C24,yemen!C24)</f>
        <v>14.431761792297962</v>
      </c>
      <c r="F24" s="136">
        <f>SUM(bahrain!D24,egypt!D24,jordan!D24,lebanon!D24,palestine!D24,sudan!D24,syria!D24,yemen!D24)</f>
        <v>25.019872563634109</v>
      </c>
      <c r="G24" s="39" t="e">
        <f>SUM(bahrain!#REF!,egypt!#REF!,jordan!#REF!,lebanon!#REF!,palestine!#REF!,sudan!#REF!,syria!#REF!,yemen!#REF!)</f>
        <v>#REF!</v>
      </c>
      <c r="H24" s="39" t="e">
        <f>SUM(bahrain!#REF!,egypt!#REF!,jordan!#REF!,lebanon!#REF!,palestine!#REF!,sudan!#REF!,syria!#REF!,yemen!#REF!)</f>
        <v>#REF!</v>
      </c>
      <c r="I24" s="39">
        <f>SUM(bahrain!G24,egypt!G24,jordan!G24,lebanon!G24,palestine!G24,sudan!G24,syria!G24,yemen!G24)</f>
        <v>1.5338312370475413</v>
      </c>
      <c r="J24" s="39">
        <f>SUM(bahrain!H24,egypt!H24,jordan!H24,lebanon!H24,palestine!H24,sudan!H24,syria!H24,yemen!H24)</f>
        <v>1.4979004561783771</v>
      </c>
      <c r="K24" s="136">
        <f>SUM(bahrain!J24,egypt!I24,jordan!I24,lebanon!I24,palestine!I24,sudan!I24,syria!I24,yemen!I24)</f>
        <v>2.3297279999999998</v>
      </c>
      <c r="L24" s="42" t="s">
        <v>195</v>
      </c>
      <c r="N24" s="185" t="e">
        <f>B24+'oil exporter'!B24-all!B24</f>
        <v>#REF!</v>
      </c>
      <c r="O24" s="185" t="e">
        <f>C24+'oil exporter'!C24-all!C24</f>
        <v>#REF!</v>
      </c>
      <c r="P24" s="185">
        <f>D24+'oil exporter'!D24-all!D24</f>
        <v>0</v>
      </c>
      <c r="Q24" s="185">
        <f>E24+'oil exporter'!E24-all!E24</f>
        <v>0</v>
      </c>
      <c r="R24" s="185">
        <f>F24+'oil exporter'!F24-all!F24</f>
        <v>0</v>
      </c>
      <c r="S24" s="185" t="e">
        <f>G24+'oil exporter'!G24-all!G24</f>
        <v>#REF!</v>
      </c>
      <c r="T24" s="185" t="e">
        <f>H24+'oil exporter'!H24-all!H24</f>
        <v>#REF!</v>
      </c>
      <c r="U24" s="185">
        <f>I24+'oil exporter'!I24-all!I24</f>
        <v>0</v>
      </c>
      <c r="V24" s="185">
        <f>J24+'oil exporter'!J24-all!J24</f>
        <v>0</v>
      </c>
      <c r="W24" s="185">
        <f>K24+'oil exporter'!K24-all!K24</f>
        <v>0</v>
      </c>
    </row>
    <row r="25" spans="1:23" x14ac:dyDescent="0.2">
      <c r="A25" s="38" t="s">
        <v>35</v>
      </c>
      <c r="B25" s="39" t="e">
        <f>SUM(bahrain!#REF!,egypt!#REF!,jordan!#REF!,lebanon!#REF!,palestine!#REF!,sudan!#REF!,syria!#REF!,yemen!#REF!)</f>
        <v>#REF!</v>
      </c>
      <c r="C25" s="39" t="e">
        <f>SUM(bahrain!#REF!,egypt!#REF!,jordan!#REF!,lebanon!#REF!,palestine!#REF!,sudan!#REF!,syria!#REF!,yemen!#REF!)</f>
        <v>#REF!</v>
      </c>
      <c r="D25" s="39">
        <f>SUM(bahrain!B25,egypt!B25,jordan!B25,lebanon!B25,palestine!B25,sudan!B25,syria!B25,yemen!B25)</f>
        <v>3446.4301170272511</v>
      </c>
      <c r="E25" s="39">
        <f>SUM(bahrain!C25,egypt!C25,jordan!C25,lebanon!C25,palestine!C25,sudan!C25,syria!C25,yemen!C25)</f>
        <v>3136.5904847744187</v>
      </c>
      <c r="F25" s="136">
        <f>SUM(bahrain!D25,egypt!D25,jordan!D25,lebanon!D25,palestine!D25,sudan!D25,syria!D25,yemen!D25)</f>
        <v>2840.1005064602427</v>
      </c>
      <c r="G25" s="39" t="e">
        <f>SUM(bahrain!#REF!,egypt!#REF!,jordan!#REF!,lebanon!#REF!,palestine!#REF!,sudan!#REF!,syria!#REF!,yemen!#REF!)</f>
        <v>#REF!</v>
      </c>
      <c r="H25" s="39" t="e">
        <f>SUM(bahrain!#REF!,egypt!#REF!,jordan!#REF!,lebanon!#REF!,palestine!#REF!,sudan!#REF!,syria!#REF!,yemen!#REF!)</f>
        <v>#REF!</v>
      </c>
      <c r="I25" s="39">
        <f>SUM(bahrain!G25,egypt!G25,jordan!G25,lebanon!G25,palestine!G25,sudan!G25,syria!G25,yemen!G25)</f>
        <v>1562.5201077295972</v>
      </c>
      <c r="J25" s="39">
        <f>SUM(bahrain!H25,egypt!H25,jordan!H25,lebanon!H25,palestine!H25,sudan!H25,syria!H25,yemen!H25)</f>
        <v>668.73215192328496</v>
      </c>
      <c r="K25" s="136">
        <f>SUM(bahrain!J25,egypt!I25,jordan!I25,lebanon!I25,palestine!I25,sudan!I25,syria!I25,yemen!I25)</f>
        <v>475.71475934213805</v>
      </c>
      <c r="L25" s="40" t="s">
        <v>36</v>
      </c>
      <c r="N25" s="185" t="e">
        <f>B25+'oil exporter'!B25-all!B25</f>
        <v>#REF!</v>
      </c>
      <c r="O25" s="185" t="e">
        <f>C25+'oil exporter'!C25-all!C25</f>
        <v>#REF!</v>
      </c>
      <c r="P25" s="185">
        <f>D25+'oil exporter'!D25-all!D25</f>
        <v>0</v>
      </c>
      <c r="Q25" s="185">
        <f>E25+'oil exporter'!E25-all!E25</f>
        <v>0</v>
      </c>
      <c r="R25" s="185">
        <f>F25+'oil exporter'!F25-all!F25</f>
        <v>0</v>
      </c>
      <c r="S25" s="185" t="e">
        <f>G25+'oil exporter'!G25-all!G25</f>
        <v>#REF!</v>
      </c>
      <c r="T25" s="185" t="e">
        <f>H25+'oil exporter'!H25-all!H25</f>
        <v>#REF!</v>
      </c>
      <c r="U25" s="185">
        <f>I25+'oil exporter'!I25-all!I25</f>
        <v>0</v>
      </c>
      <c r="V25" s="185">
        <f>J25+'oil exporter'!J25-all!J25</f>
        <v>0</v>
      </c>
      <c r="W25" s="185">
        <f>K25+'oil exporter'!K25-all!K25</f>
        <v>0</v>
      </c>
    </row>
    <row r="26" spans="1:23" x14ac:dyDescent="0.2">
      <c r="A26" s="38" t="s">
        <v>37</v>
      </c>
      <c r="B26" s="39" t="e">
        <f>SUM(bahrain!#REF!,egypt!#REF!,jordan!#REF!,lebanon!#REF!,palestine!#REF!,sudan!#REF!,syria!#REF!,yemen!#REF!)</f>
        <v>#REF!</v>
      </c>
      <c r="C26" s="39" t="e">
        <f>SUM(bahrain!#REF!,egypt!#REF!,jordan!#REF!,lebanon!#REF!,palestine!#REF!,sudan!#REF!,syria!#REF!,yemen!#REF!)</f>
        <v>#REF!</v>
      </c>
      <c r="D26" s="39">
        <f>SUM(bahrain!B26,egypt!B26,jordan!B26,lebanon!B26,palestine!B26,sudan!B26,syria!B26,yemen!B26)</f>
        <v>236.01949403512089</v>
      </c>
      <c r="E26" s="39">
        <f>SUM(bahrain!C26,egypt!C26,jordan!C26,lebanon!C26,palestine!C26,sudan!C26,syria!C26,yemen!C26)</f>
        <v>187.9217885547942</v>
      </c>
      <c r="F26" s="136">
        <f>SUM(bahrain!D26,egypt!D26,jordan!D26,lebanon!D26,palestine!D26,sudan!D26,syria!D26,yemen!D26)</f>
        <v>225.51125125084275</v>
      </c>
      <c r="G26" s="39" t="e">
        <f>SUM(bahrain!#REF!,egypt!#REF!,jordan!#REF!,lebanon!#REF!,palestine!#REF!,sudan!#REF!,syria!#REF!,yemen!#REF!)</f>
        <v>#REF!</v>
      </c>
      <c r="H26" s="39" t="e">
        <f>SUM(bahrain!#REF!,egypt!#REF!,jordan!#REF!,lebanon!#REF!,palestine!#REF!,sudan!#REF!,syria!#REF!,yemen!#REF!)</f>
        <v>#REF!</v>
      </c>
      <c r="I26" s="39">
        <f>SUM(bahrain!G26,egypt!G26,jordan!G26,lebanon!G26,palestine!G26,sudan!G26,syria!G26,yemen!G26)</f>
        <v>107.78309943956849</v>
      </c>
      <c r="J26" s="39">
        <f>SUM(bahrain!H26,egypt!H26,jordan!H26,lebanon!H26,palestine!H26,sudan!H26,syria!H26,yemen!H26)</f>
        <v>115.645679927503</v>
      </c>
      <c r="K26" s="136">
        <f>SUM(bahrain!J26,egypt!I26,jordan!I26,lebanon!I26,palestine!I26,sudan!I26,syria!I26,yemen!I26)</f>
        <v>147.45691593219999</v>
      </c>
      <c r="L26" s="40" t="s">
        <v>38</v>
      </c>
      <c r="N26" s="185" t="e">
        <f>B26+'oil exporter'!B26-all!B26</f>
        <v>#REF!</v>
      </c>
      <c r="O26" s="185" t="e">
        <f>C26+'oil exporter'!C26-all!C26</f>
        <v>#REF!</v>
      </c>
      <c r="P26" s="185">
        <f>D26+'oil exporter'!D26-all!D26</f>
        <v>0</v>
      </c>
      <c r="Q26" s="185">
        <f>E26+'oil exporter'!E26-all!E26</f>
        <v>0</v>
      </c>
      <c r="R26" s="185">
        <f>F26+'oil exporter'!F26-all!F26</f>
        <v>0</v>
      </c>
      <c r="S26" s="185" t="e">
        <f>G26+'oil exporter'!G26-all!G26</f>
        <v>#REF!</v>
      </c>
      <c r="T26" s="185" t="e">
        <f>H26+'oil exporter'!H26-all!H26</f>
        <v>#REF!</v>
      </c>
      <c r="U26" s="185">
        <f>I26+'oil exporter'!I26-all!I26</f>
        <v>0</v>
      </c>
      <c r="V26" s="185">
        <f>J26+'oil exporter'!J26-all!J26</f>
        <v>0</v>
      </c>
      <c r="W26" s="185">
        <f>K26+'oil exporter'!K26-all!K26</f>
        <v>0</v>
      </c>
    </row>
    <row r="27" spans="1:23" x14ac:dyDescent="0.2">
      <c r="A27" s="38" t="s">
        <v>39</v>
      </c>
      <c r="B27" s="39" t="e">
        <f>SUM(bahrain!#REF!,egypt!#REF!,jordan!#REF!,lebanon!#REF!,palestine!#REF!,sudan!#REF!,syria!#REF!,yemen!#REF!)</f>
        <v>#REF!</v>
      </c>
      <c r="C27" s="39" t="e">
        <f>SUM(bahrain!#REF!,egypt!#REF!,jordan!#REF!,lebanon!#REF!,palestine!#REF!,sudan!#REF!,syria!#REF!,yemen!#REF!)</f>
        <v>#REF!</v>
      </c>
      <c r="D27" s="39">
        <f>SUM(bahrain!B27,egypt!B27,jordan!B27,lebanon!B27,palestine!B27,sudan!B27,syria!B27,yemen!B27)</f>
        <v>2093.8082662136767</v>
      </c>
      <c r="E27" s="39">
        <f>SUM(bahrain!C27,egypt!C27,jordan!C27,lebanon!C27,palestine!C27,sudan!C27,syria!C27,yemen!C27)</f>
        <v>2270.5136788747918</v>
      </c>
      <c r="F27" s="136">
        <f>SUM(bahrain!D27,egypt!D27,jordan!D27,lebanon!D27,palestine!D27,sudan!D27,syria!D27,yemen!D27)</f>
        <v>2340.0629819483256</v>
      </c>
      <c r="G27" s="39" t="e">
        <f>SUM(bahrain!#REF!,egypt!#REF!,jordan!#REF!,lebanon!#REF!,palestine!#REF!,sudan!#REF!,syria!#REF!,yemen!#REF!)</f>
        <v>#REF!</v>
      </c>
      <c r="H27" s="39" t="e">
        <f>SUM(bahrain!#REF!,egypt!#REF!,jordan!#REF!,lebanon!#REF!,palestine!#REF!,sudan!#REF!,syria!#REF!,yemen!#REF!)</f>
        <v>#REF!</v>
      </c>
      <c r="I27" s="39">
        <f>SUM(bahrain!G27,egypt!G27,jordan!G27,lebanon!G27,palestine!G27,sudan!G27,syria!G27,yemen!G27)</f>
        <v>1660.9758172956144</v>
      </c>
      <c r="J27" s="39">
        <f>SUM(bahrain!H27,egypt!H27,jordan!H27,lebanon!H27,palestine!H27,sudan!H27,syria!H27,yemen!H27)</f>
        <v>1133.9633056266334</v>
      </c>
      <c r="K27" s="136">
        <f>SUM(bahrain!J27,egypt!I27,jordan!I27,lebanon!I27,palestine!I27,sudan!I27,syria!I27,yemen!I27)</f>
        <v>723.58780348209575</v>
      </c>
      <c r="L27" s="40" t="s">
        <v>196</v>
      </c>
      <c r="N27" s="185" t="e">
        <f>B27+'oil exporter'!B27-all!B27</f>
        <v>#REF!</v>
      </c>
      <c r="O27" s="185" t="e">
        <f>C27+'oil exporter'!C27-all!C27</f>
        <v>#REF!</v>
      </c>
      <c r="P27" s="185">
        <f>D27+'oil exporter'!D27-all!D27</f>
        <v>0</v>
      </c>
      <c r="Q27" s="185">
        <f>E27+'oil exporter'!E27-all!E27</f>
        <v>0</v>
      </c>
      <c r="R27" s="185">
        <f>F27+'oil exporter'!F27-all!F27</f>
        <v>0</v>
      </c>
      <c r="S27" s="185" t="e">
        <f>G27+'oil exporter'!G27-all!G27</f>
        <v>#REF!</v>
      </c>
      <c r="T27" s="185" t="e">
        <f>H27+'oil exporter'!H27-all!H27</f>
        <v>#REF!</v>
      </c>
      <c r="U27" s="185">
        <f>I27+'oil exporter'!I27-all!I27</f>
        <v>0</v>
      </c>
      <c r="V27" s="185">
        <f>J27+'oil exporter'!J27-all!J27</f>
        <v>0</v>
      </c>
      <c r="W27" s="185">
        <f>K27+'oil exporter'!K27-all!K27</f>
        <v>0</v>
      </c>
    </row>
    <row r="28" spans="1:23" x14ac:dyDescent="0.2">
      <c r="A28" s="38" t="s">
        <v>40</v>
      </c>
      <c r="B28" s="39" t="e">
        <f>SUM(bahrain!#REF!,egypt!#REF!,jordan!#REF!,lebanon!#REF!,palestine!#REF!,sudan!#REF!,syria!#REF!,yemen!#REF!)</f>
        <v>#REF!</v>
      </c>
      <c r="C28" s="39" t="e">
        <f>SUM(bahrain!#REF!,egypt!#REF!,jordan!#REF!,lebanon!#REF!,palestine!#REF!,sudan!#REF!,syria!#REF!,yemen!#REF!)</f>
        <v>#REF!</v>
      </c>
      <c r="D28" s="39">
        <f>SUM(bahrain!B28,egypt!B28,jordan!B28,lebanon!B28,palestine!B28,sudan!B28,syria!B28,yemen!B28)</f>
        <v>1206.7802841862804</v>
      </c>
      <c r="E28" s="39">
        <f>SUM(bahrain!C28,egypt!C28,jordan!C28,lebanon!C28,palestine!C28,sudan!C28,syria!C28,yemen!C28)</f>
        <v>1406.4751291086823</v>
      </c>
      <c r="F28" s="136">
        <f>SUM(bahrain!D28,egypt!D28,jordan!D28,lebanon!D28,palestine!D28,sudan!D28,syria!D28,yemen!D28)</f>
        <v>1137.0521319066529</v>
      </c>
      <c r="G28" s="39" t="e">
        <f>SUM(bahrain!#REF!,egypt!#REF!,jordan!#REF!,lebanon!#REF!,palestine!#REF!,sudan!#REF!,syria!#REF!,yemen!#REF!)</f>
        <v>#REF!</v>
      </c>
      <c r="H28" s="39" t="e">
        <f>SUM(bahrain!#REF!,egypt!#REF!,jordan!#REF!,lebanon!#REF!,palestine!#REF!,sudan!#REF!,syria!#REF!,yemen!#REF!)</f>
        <v>#REF!</v>
      </c>
      <c r="I28" s="39">
        <f>SUM(bahrain!G28,egypt!G28,jordan!G28,lebanon!G28,palestine!G28,sudan!G28,syria!G28,yemen!G28)</f>
        <v>68.872622132217899</v>
      </c>
      <c r="J28" s="39">
        <f>SUM(bahrain!H28,egypt!H28,jordan!H28,lebanon!H28,palestine!H28,sudan!H28,syria!H28,yemen!H28)</f>
        <v>61.664848209842376</v>
      </c>
      <c r="K28" s="136">
        <f>SUM(bahrain!J28,egypt!I28,jordan!I28,lebanon!I28,palestine!I28,sudan!I28,syria!I28,yemen!I28)</f>
        <v>47.486703701122515</v>
      </c>
      <c r="L28" s="40" t="s">
        <v>41</v>
      </c>
      <c r="N28" s="185" t="e">
        <f>B28+'oil exporter'!B28-all!B28</f>
        <v>#REF!</v>
      </c>
      <c r="O28" s="185" t="e">
        <f>C28+'oil exporter'!C28-all!C28</f>
        <v>#REF!</v>
      </c>
      <c r="P28" s="185">
        <f>D28+'oil exporter'!D28-all!D28</f>
        <v>0</v>
      </c>
      <c r="Q28" s="185">
        <f>E28+'oil exporter'!E28-all!E28</f>
        <v>0</v>
      </c>
      <c r="R28" s="185">
        <f>F28+'oil exporter'!F28-all!F28</f>
        <v>0</v>
      </c>
      <c r="S28" s="185" t="e">
        <f>G28+'oil exporter'!G28-all!G28</f>
        <v>#REF!</v>
      </c>
      <c r="T28" s="185" t="e">
        <f>H28+'oil exporter'!H28-all!H28</f>
        <v>#REF!</v>
      </c>
      <c r="U28" s="185">
        <f>I28+'oil exporter'!I28-all!I28</f>
        <v>0</v>
      </c>
      <c r="V28" s="185">
        <f>J28+'oil exporter'!J28-all!J28</f>
        <v>0</v>
      </c>
      <c r="W28" s="185">
        <f>K28+'oil exporter'!K28-all!K28</f>
        <v>0</v>
      </c>
    </row>
    <row r="29" spans="1:23" s="13" customFormat="1" ht="25.5" x14ac:dyDescent="0.2">
      <c r="A29" s="43" t="s">
        <v>189</v>
      </c>
      <c r="B29" s="39" t="e">
        <f>SUM(bahrain!#REF!,egypt!#REF!,jordan!#REF!,lebanon!#REF!,palestine!#REF!,sudan!#REF!,syria!#REF!,yemen!#REF!)</f>
        <v>#REF!</v>
      </c>
      <c r="C29" s="39" t="e">
        <f>SUM(bahrain!#REF!,egypt!#REF!,jordan!#REF!,lebanon!#REF!,palestine!#REF!,sudan!#REF!,syria!#REF!,yemen!#REF!)</f>
        <v>#REF!</v>
      </c>
      <c r="D29" s="39">
        <f>SUM(bahrain!B29,egypt!B29,jordan!B29,lebanon!B29,palestine!B29,sudan!B29,syria!B29,yemen!B29)</f>
        <v>2785.0173176025182</v>
      </c>
      <c r="E29" s="39">
        <f>SUM(bahrain!C29,egypt!C29,jordan!C29,lebanon!C29,palestine!C29,sudan!C29,syria!C29,yemen!C29)</f>
        <v>2707.0528716448989</v>
      </c>
      <c r="F29" s="136">
        <f>SUM(bahrain!D29,egypt!D29,jordan!D29,lebanon!D29,palestine!D29,sudan!D29,syria!D29,yemen!D29)</f>
        <v>2920.315214126183</v>
      </c>
      <c r="G29" s="39" t="e">
        <f>SUM(bahrain!#REF!,egypt!#REF!,jordan!#REF!,lebanon!#REF!,palestine!#REF!,sudan!#REF!,syria!#REF!,yemen!#REF!)</f>
        <v>#REF!</v>
      </c>
      <c r="H29" s="39" t="e">
        <f>SUM(bahrain!#REF!,egypt!#REF!,jordan!#REF!,lebanon!#REF!,palestine!#REF!,sudan!#REF!,syria!#REF!,yemen!#REF!)</f>
        <v>#REF!</v>
      </c>
      <c r="I29" s="39">
        <f>SUM(bahrain!G29,egypt!G29,jordan!G29,lebanon!G29,palestine!G29,sudan!G29,syria!G29,yemen!G29)</f>
        <v>1294.3955778127004</v>
      </c>
      <c r="J29" s="39">
        <f>SUM(bahrain!H29,egypt!H29,jordan!H29,lebanon!H29,palestine!H29,sudan!H29,syria!H29,yemen!H29)</f>
        <v>1002.7419037489175</v>
      </c>
      <c r="K29" s="136">
        <f>SUM(bahrain!J29,egypt!I29,jordan!I29,lebanon!I29,palestine!I29,sudan!I29,syria!I29,yemen!I29)</f>
        <v>1107.7571819071029</v>
      </c>
      <c r="L29" s="44" t="s">
        <v>42</v>
      </c>
      <c r="M29" s="12"/>
      <c r="N29" s="185" t="e">
        <f>B29+'oil exporter'!B29-all!B29</f>
        <v>#REF!</v>
      </c>
      <c r="O29" s="185" t="e">
        <f>C29+'oil exporter'!C29-all!C29</f>
        <v>#REF!</v>
      </c>
      <c r="P29" s="185">
        <f>D29+'oil exporter'!D29-all!D29</f>
        <v>0</v>
      </c>
      <c r="Q29" s="185">
        <f>E29+'oil exporter'!E29-all!E29</f>
        <v>0</v>
      </c>
      <c r="R29" s="185">
        <f>F29+'oil exporter'!F29-all!F29</f>
        <v>0</v>
      </c>
      <c r="S29" s="185" t="e">
        <f>G29+'oil exporter'!G29-all!G29</f>
        <v>#REF!</v>
      </c>
      <c r="T29" s="185" t="e">
        <f>H29+'oil exporter'!H29-all!H29</f>
        <v>#REF!</v>
      </c>
      <c r="U29" s="185">
        <f>I29+'oil exporter'!I29-all!I29</f>
        <v>0</v>
      </c>
      <c r="V29" s="185">
        <f>J29+'oil exporter'!J29-all!J29</f>
        <v>0</v>
      </c>
      <c r="W29" s="185">
        <f>K29+'oil exporter'!K29-all!K29</f>
        <v>0</v>
      </c>
    </row>
    <row r="30" spans="1:23" ht="14.25" x14ac:dyDescent="0.2">
      <c r="A30" s="45" t="s">
        <v>43</v>
      </c>
      <c r="B30" s="18" t="e">
        <f>SUM(bahrain!#REF!,egypt!#REF!,jordan!#REF!,lebanon!#REF!,palestine!#REF!,sudan!#REF!,syria!#REF!,yemen!#REF!)</f>
        <v>#REF!</v>
      </c>
      <c r="C30" s="18" t="e">
        <f>SUM(bahrain!#REF!,egypt!#REF!,jordan!#REF!,lebanon!#REF!,palestine!#REF!,sudan!#REF!,syria!#REF!,yemen!#REF!)</f>
        <v>#REF!</v>
      </c>
      <c r="D30" s="18">
        <f>SUM(bahrain!B30,egypt!B30,jordan!B30,lebanon!B30,palestine!B30,sudan!B30,syria!B30,yemen!B30)</f>
        <v>3895.9150442080931</v>
      </c>
      <c r="E30" s="18">
        <f>SUM(bahrain!C30,egypt!C30,jordan!C30,lebanon!C30,palestine!C30,sudan!C30,syria!C30,yemen!C30)</f>
        <v>3040.8383887684231</v>
      </c>
      <c r="F30" s="131">
        <f>SUM(bahrain!D30,egypt!D30,jordan!D30,lebanon!D30,palestine!D30,sudan!D30,syria!D30,yemen!D30)</f>
        <v>4347.816315509428</v>
      </c>
      <c r="G30" s="18" t="e">
        <f>SUM(bahrain!#REF!,egypt!#REF!,jordan!#REF!,lebanon!#REF!,palestine!#REF!,sudan!#REF!,syria!#REF!,yemen!#REF!)</f>
        <v>#REF!</v>
      </c>
      <c r="H30" s="18" t="e">
        <f>SUM(bahrain!#REF!,egypt!#REF!,jordan!#REF!,lebanon!#REF!,palestine!#REF!,sudan!#REF!,syria!#REF!,yemen!#REF!)</f>
        <v>#REF!</v>
      </c>
      <c r="I30" s="18">
        <f>SUM(bahrain!G30,egypt!G30,jordan!G30,lebanon!G30,palestine!G30,sudan!G30,syria!G30,yemen!G30)</f>
        <v>965.68928448129327</v>
      </c>
      <c r="J30" s="18">
        <f>SUM(bahrain!H30,egypt!H30,jordan!H30,lebanon!H30,palestine!H30,sudan!H30,syria!H30,yemen!H30)</f>
        <v>893.48631339137978</v>
      </c>
      <c r="K30" s="131">
        <f>SUM(bahrain!J30,egypt!I30,jordan!I30,lebanon!I30,palestine!I30,sudan!I30,syria!I30,yemen!I30)</f>
        <v>1055.9505863187699</v>
      </c>
      <c r="L30" s="46" t="s">
        <v>44</v>
      </c>
      <c r="N30" s="185" t="e">
        <f>B30+'oil exporter'!B30-all!B30</f>
        <v>#REF!</v>
      </c>
      <c r="O30" s="185" t="e">
        <f>C30+'oil exporter'!C30-all!C30</f>
        <v>#REF!</v>
      </c>
      <c r="P30" s="185">
        <f>D30+'oil exporter'!D30-all!D30</f>
        <v>0</v>
      </c>
      <c r="Q30" s="185">
        <f>E30+'oil exporter'!E30-all!E30</f>
        <v>0</v>
      </c>
      <c r="R30" s="185">
        <f>F30+'oil exporter'!F30-all!F30</f>
        <v>0</v>
      </c>
      <c r="S30" s="185" t="e">
        <f>G30+'oil exporter'!G30-all!G30</f>
        <v>#REF!</v>
      </c>
      <c r="T30" s="185" t="e">
        <f>H30+'oil exporter'!H30-all!H30</f>
        <v>#REF!</v>
      </c>
      <c r="U30" s="185">
        <f>I30+'oil exporter'!I30-all!I30</f>
        <v>0</v>
      </c>
      <c r="V30" s="185">
        <f>J30+'oil exporter'!J30-all!J30</f>
        <v>0</v>
      </c>
      <c r="W30" s="185">
        <f>K30+'oil exporter'!K30-all!K30</f>
        <v>0</v>
      </c>
    </row>
    <row r="31" spans="1:23" x14ac:dyDescent="0.2">
      <c r="A31" s="41" t="s">
        <v>45</v>
      </c>
      <c r="B31" s="106" t="e">
        <f>SUM(bahrain!#REF!,egypt!#REF!,jordan!#REF!,lebanon!#REF!,palestine!#REF!,sudan!#REF!,syria!#REF!,yemen!#REF!)</f>
        <v>#REF!</v>
      </c>
      <c r="C31" s="106" t="e">
        <f>SUM(bahrain!#REF!,egypt!#REF!,jordan!#REF!,lebanon!#REF!,palestine!#REF!,sudan!#REF!,syria!#REF!,yemen!#REF!)</f>
        <v>#REF!</v>
      </c>
      <c r="D31" s="106">
        <f>SUM(bahrain!B32,egypt!B31,jordan!B31,lebanon!B31,palestine!B31,sudan!B31,syria!B31,yemen!B31)</f>
        <v>310.01469271573899</v>
      </c>
      <c r="E31" s="106">
        <f>SUM(bahrain!C32,egypt!C31,jordan!C31,lebanon!C31,palestine!C31,sudan!C31,syria!C31,yemen!C31)</f>
        <v>280.34582524377163</v>
      </c>
      <c r="F31" s="164">
        <f>SUM(bahrain!D32,egypt!D31,jordan!D31,lebanon!D31,palestine!D31,sudan!D31,syria!D31,yemen!D31)</f>
        <v>598.90975122526822</v>
      </c>
      <c r="G31" s="47" t="e">
        <f>SUM(bahrain!#REF!,egypt!#REF!,jordan!#REF!,lebanon!#REF!,palestine!#REF!,sudan!#REF!,syria!#REF!,yemen!#REF!)</f>
        <v>#REF!</v>
      </c>
      <c r="H31" s="47" t="e">
        <f>SUM(bahrain!#REF!,egypt!#REF!,jordan!#REF!,lebanon!#REF!,palestine!#REF!,sudan!#REF!,syria!#REF!,yemen!#REF!)</f>
        <v>#REF!</v>
      </c>
      <c r="I31" s="47">
        <f>SUM(bahrain!G32,egypt!G31,jordan!G31,lebanon!G31,palestine!G31,sudan!G31,syria!G31,yemen!G31)</f>
        <v>112.28039002921966</v>
      </c>
      <c r="J31" s="47">
        <f>SUM(bahrain!H32,egypt!H31,jordan!H31,lebanon!H31,palestine!H31,sudan!H31,syria!H31,yemen!H31)</f>
        <v>176.9841444334451</v>
      </c>
      <c r="K31" s="137">
        <f>SUM(bahrain!J32,egypt!I31,jordan!I31,lebanon!I31,palestine!I31,sudan!I31,syria!I31,yemen!I31)</f>
        <v>162.36962259765031</v>
      </c>
      <c r="L31" s="42" t="s">
        <v>46</v>
      </c>
      <c r="N31" s="185" t="e">
        <f>B31+'oil exporter'!B31-all!B31</f>
        <v>#REF!</v>
      </c>
      <c r="O31" s="185" t="e">
        <f>C31+'oil exporter'!C31-all!C31</f>
        <v>#REF!</v>
      </c>
      <c r="P31" s="185">
        <f>D31+'oil exporter'!D31-all!D31</f>
        <v>0</v>
      </c>
      <c r="Q31" s="185">
        <f>E31+'oil exporter'!E31-all!E31</f>
        <v>0</v>
      </c>
      <c r="R31" s="185">
        <f>F31+'oil exporter'!F31-all!F31</f>
        <v>0</v>
      </c>
      <c r="S31" s="185" t="e">
        <f>G31+'oil exporter'!G31-all!G31</f>
        <v>#REF!</v>
      </c>
      <c r="T31" s="185" t="e">
        <f>H31+'oil exporter'!H31-all!H31</f>
        <v>#REF!</v>
      </c>
      <c r="U31" s="185">
        <f>I31+'oil exporter'!I31-all!I31</f>
        <v>0</v>
      </c>
      <c r="V31" s="185">
        <f>J31+'oil exporter'!J31-all!J31</f>
        <v>0</v>
      </c>
      <c r="W31" s="185">
        <f>K31+'oil exporter'!K31-all!K31</f>
        <v>0</v>
      </c>
    </row>
    <row r="32" spans="1:23" x14ac:dyDescent="0.2">
      <c r="A32" s="41" t="s">
        <v>47</v>
      </c>
      <c r="B32" s="39" t="e">
        <f>SUM(bahrain!#REF!,egypt!#REF!,jordan!#REF!,lebanon!#REF!,palestine!#REF!,sudan!#REF!,syria!#REF!,yemen!#REF!)</f>
        <v>#REF!</v>
      </c>
      <c r="C32" s="39" t="e">
        <f>SUM(bahrain!#REF!,egypt!#REF!,jordan!#REF!,lebanon!#REF!,palestine!#REF!,sudan!#REF!,syria!#REF!,yemen!#REF!)</f>
        <v>#REF!</v>
      </c>
      <c r="D32" s="39">
        <f>SUM(bahrain!B33,egypt!B32,jordan!B32,lebanon!B32,palestine!B32,sudan!B32,syria!B32,yemen!B32)</f>
        <v>465.77123111523144</v>
      </c>
      <c r="E32" s="39">
        <f>SUM(bahrain!C33,egypt!C32,jordan!C32,lebanon!C32,palestine!C32,sudan!C32,syria!C32,yemen!C32)</f>
        <v>227.19842530909787</v>
      </c>
      <c r="F32" s="136">
        <f>SUM(bahrain!D33,egypt!D32,jordan!D32,lebanon!D32,palestine!D32,sudan!D32,syria!D32,yemen!D32)</f>
        <v>433.78467750802906</v>
      </c>
      <c r="G32" s="39" t="e">
        <f>SUM(bahrain!#REF!,egypt!#REF!,jordan!#REF!,lebanon!#REF!,palestine!#REF!,sudan!#REF!,syria!#REF!,yemen!#REF!)</f>
        <v>#REF!</v>
      </c>
      <c r="H32" s="39" t="e">
        <f>SUM(bahrain!#REF!,egypt!#REF!,jordan!#REF!,lebanon!#REF!,palestine!#REF!,sudan!#REF!,syria!#REF!,yemen!#REF!)</f>
        <v>#REF!</v>
      </c>
      <c r="I32" s="39">
        <f>SUM(bahrain!G33,egypt!G32,jordan!G32,lebanon!G32,palestine!G32,sudan!G32,syria!G32,yemen!G32)</f>
        <v>200.48914890210796</v>
      </c>
      <c r="J32" s="39">
        <f>SUM(bahrain!H33,egypt!H32,jordan!H32,lebanon!H32,palestine!H32,sudan!H32,syria!H32,yemen!H32)</f>
        <v>275.64102754701895</v>
      </c>
      <c r="K32" s="136">
        <f>SUM(bahrain!J33,egypt!I32,jordan!I32,lebanon!I32,palestine!I32,sudan!I32,syria!I32,yemen!I32)</f>
        <v>317.16227247003542</v>
      </c>
      <c r="L32" s="42" t="s">
        <v>48</v>
      </c>
      <c r="N32" s="185" t="e">
        <f>B32+'oil exporter'!B32-all!B32</f>
        <v>#REF!</v>
      </c>
      <c r="O32" s="185" t="e">
        <f>C32+'oil exporter'!C32-all!C32</f>
        <v>#REF!</v>
      </c>
      <c r="P32" s="185">
        <f>D32+'oil exporter'!D32-all!D32</f>
        <v>0</v>
      </c>
      <c r="Q32" s="185">
        <f>E32+'oil exporter'!E32-all!E32</f>
        <v>0</v>
      </c>
      <c r="R32" s="185">
        <f>F32+'oil exporter'!F32-all!F32</f>
        <v>0</v>
      </c>
      <c r="S32" s="185" t="e">
        <f>G32+'oil exporter'!G32-all!G32</f>
        <v>#REF!</v>
      </c>
      <c r="T32" s="185" t="e">
        <f>H32+'oil exporter'!H32-all!H32</f>
        <v>#REF!</v>
      </c>
      <c r="U32" s="185">
        <f>I32+'oil exporter'!I32-all!I32</f>
        <v>0</v>
      </c>
      <c r="V32" s="185">
        <f>J32+'oil exporter'!J32-all!J32</f>
        <v>0</v>
      </c>
      <c r="W32" s="185">
        <f>K32+'oil exporter'!K32-all!K32</f>
        <v>0</v>
      </c>
    </row>
    <row r="33" spans="1:23" s="13" customFormat="1" x14ac:dyDescent="0.2">
      <c r="A33" s="38" t="s">
        <v>49</v>
      </c>
      <c r="B33" s="39" t="e">
        <f>SUM(bahrain!#REF!,egypt!#REF!,jordan!#REF!,lebanon!#REF!,palestine!#REF!,sudan!#REF!,syria!#REF!,yemen!#REF!)</f>
        <v>#REF!</v>
      </c>
      <c r="C33" s="39" t="e">
        <f>SUM(bahrain!#REF!,egypt!#REF!,jordan!#REF!,lebanon!#REF!,palestine!#REF!,sudan!#REF!,syria!#REF!,yemen!#REF!)</f>
        <v>#REF!</v>
      </c>
      <c r="D33" s="39">
        <f>SUM(bahrain!B34,egypt!B33,jordan!B33,lebanon!B33,palestine!B33,sudan!B33,syria!B33,yemen!B33)</f>
        <v>432.82662472264644</v>
      </c>
      <c r="E33" s="39">
        <f>SUM(bahrain!C34,egypt!C33,jordan!C33,lebanon!C33,palestine!C33,sudan!C33,syria!C33,yemen!C33)</f>
        <v>484.20150735915627</v>
      </c>
      <c r="F33" s="136">
        <f>SUM(bahrain!D34,egypt!D33,jordan!D33,lebanon!D33,palestine!D33,sudan!D33,syria!D33,yemen!D33)</f>
        <v>491.77869291477009</v>
      </c>
      <c r="G33" s="39" t="e">
        <f>SUM(bahrain!#REF!,egypt!#REF!,jordan!#REF!,lebanon!#REF!,palestine!#REF!,sudan!#REF!,syria!#REF!,yemen!#REF!)</f>
        <v>#REF!</v>
      </c>
      <c r="H33" s="39" t="e">
        <f>SUM(bahrain!#REF!,egypt!#REF!,jordan!#REF!,lebanon!#REF!,palestine!#REF!,sudan!#REF!,syria!#REF!,yemen!#REF!)</f>
        <v>#REF!</v>
      </c>
      <c r="I33" s="39">
        <f>SUM(bahrain!G34,egypt!G33,jordan!G33,lebanon!G33,palestine!G33,sudan!G33,syria!G33,yemen!G33)</f>
        <v>56.940789508464007</v>
      </c>
      <c r="J33" s="39">
        <f>SUM(bahrain!H34,egypt!H33,jordan!H33,lebanon!H33,palestine!H33,sudan!H33,syria!H33,yemen!H33)</f>
        <v>62.019357179461878</v>
      </c>
      <c r="K33" s="136">
        <f>SUM(bahrain!J34,egypt!I33,jordan!I33,lebanon!I33,palestine!I33,sudan!I33,syria!I33,yemen!I33)</f>
        <v>80.875657805999978</v>
      </c>
      <c r="L33" s="40" t="s">
        <v>50</v>
      </c>
      <c r="M33" s="12"/>
      <c r="N33" s="185" t="e">
        <f>B33+'oil exporter'!B33-all!B33</f>
        <v>#REF!</v>
      </c>
      <c r="O33" s="185" t="e">
        <f>C33+'oil exporter'!C33-all!C33</f>
        <v>#REF!</v>
      </c>
      <c r="P33" s="185">
        <f>D33+'oil exporter'!D33-all!D33</f>
        <v>0</v>
      </c>
      <c r="Q33" s="185">
        <f>E33+'oil exporter'!E33-all!E33</f>
        <v>0</v>
      </c>
      <c r="R33" s="185">
        <f>F33+'oil exporter'!F33-all!F33</f>
        <v>0</v>
      </c>
      <c r="S33" s="185" t="e">
        <f>G33+'oil exporter'!G33-all!G33</f>
        <v>#REF!</v>
      </c>
      <c r="T33" s="185" t="e">
        <f>H33+'oil exporter'!H33-all!H33</f>
        <v>#REF!</v>
      </c>
      <c r="U33" s="185">
        <f>I33+'oil exporter'!I33-all!I33</f>
        <v>0</v>
      </c>
      <c r="V33" s="185">
        <f>J33+'oil exporter'!J33-all!J33</f>
        <v>0</v>
      </c>
      <c r="W33" s="185">
        <f>K33+'oil exporter'!K33-all!K33</f>
        <v>0</v>
      </c>
    </row>
    <row r="34" spans="1:23" s="13" customFormat="1" x14ac:dyDescent="0.2">
      <c r="A34" s="38" t="s">
        <v>51</v>
      </c>
      <c r="B34" s="39" t="e">
        <f>SUM(bahrain!#REF!,egypt!#REF!,jordan!#REF!,lebanon!#REF!,palestine!#REF!,sudan!#REF!,syria!#REF!,yemen!#REF!)</f>
        <v>#REF!</v>
      </c>
      <c r="C34" s="39" t="e">
        <f>SUM(bahrain!#REF!,egypt!#REF!,jordan!#REF!,lebanon!#REF!,palestine!#REF!,sudan!#REF!,syria!#REF!,yemen!#REF!)</f>
        <v>#REF!</v>
      </c>
      <c r="D34" s="39">
        <f>SUM(bahrain!B35,egypt!B34,jordan!B34,lebanon!B34,palestine!B34,sudan!B34,syria!B34,yemen!B34)</f>
        <v>340.49761339955421</v>
      </c>
      <c r="E34" s="39">
        <f>SUM(bahrain!C35,egypt!C34,jordan!C34,lebanon!C34,palestine!C34,sudan!C34,syria!C34,yemen!C34)</f>
        <v>253.08455254372998</v>
      </c>
      <c r="F34" s="136">
        <f>SUM(bahrain!D35,egypt!D34,jordan!D34,lebanon!D34,palestine!D34,sudan!D34,syria!D34,yemen!D34)</f>
        <v>316.76110408941457</v>
      </c>
      <c r="G34" s="39" t="e">
        <f>SUM(bahrain!#REF!,egypt!#REF!,jordan!#REF!,lebanon!#REF!,palestine!#REF!,sudan!#REF!,syria!#REF!,yemen!#REF!)</f>
        <v>#REF!</v>
      </c>
      <c r="H34" s="39" t="e">
        <f>SUM(bahrain!#REF!,egypt!#REF!,jordan!#REF!,lebanon!#REF!,palestine!#REF!,sudan!#REF!,syria!#REF!,yemen!#REF!)</f>
        <v>#REF!</v>
      </c>
      <c r="I34" s="39">
        <f>SUM(bahrain!G35,egypt!G34,jordan!G34,lebanon!G34,palestine!G34,sudan!G34,syria!G34,yemen!G34)</f>
        <v>21.923555644258546</v>
      </c>
      <c r="J34" s="39">
        <f>SUM(bahrain!H35,egypt!H34,jordan!H34,lebanon!H34,palestine!H34,sudan!H34,syria!H34,yemen!H34)</f>
        <v>16.068480875955984</v>
      </c>
      <c r="K34" s="136">
        <f>SUM(bahrain!J35,egypt!I34,jordan!I34,lebanon!I34,palestine!I34,sudan!I34,syria!I34,yemen!I34)</f>
        <v>20.16904711397914</v>
      </c>
      <c r="L34" s="40" t="s">
        <v>52</v>
      </c>
      <c r="M34" s="12"/>
      <c r="N34" s="185" t="e">
        <f>B34+'oil exporter'!B34-all!B34</f>
        <v>#REF!</v>
      </c>
      <c r="O34" s="185" t="e">
        <f>C34+'oil exporter'!C34-all!C34</f>
        <v>#REF!</v>
      </c>
      <c r="P34" s="185">
        <f>D34+'oil exporter'!D34-all!D34</f>
        <v>0</v>
      </c>
      <c r="Q34" s="185">
        <f>E34+'oil exporter'!E34-all!E34</f>
        <v>0</v>
      </c>
      <c r="R34" s="185">
        <f>F34+'oil exporter'!F34-all!F34</f>
        <v>0</v>
      </c>
      <c r="S34" s="185" t="e">
        <f>G34+'oil exporter'!G34-all!G34</f>
        <v>#REF!</v>
      </c>
      <c r="T34" s="185" t="e">
        <f>H34+'oil exporter'!H34-all!H34</f>
        <v>#REF!</v>
      </c>
      <c r="U34" s="185">
        <f>I34+'oil exporter'!I34-all!I34</f>
        <v>0</v>
      </c>
      <c r="V34" s="185">
        <f>J34+'oil exporter'!J34-all!J34</f>
        <v>0</v>
      </c>
      <c r="W34" s="185">
        <f>K34+'oil exporter'!K34-all!K34</f>
        <v>0</v>
      </c>
    </row>
    <row r="35" spans="1:23" x14ac:dyDescent="0.2">
      <c r="A35" s="41" t="s">
        <v>53</v>
      </c>
      <c r="B35" s="39" t="e">
        <f>SUM(bahrain!#REF!,egypt!#REF!,jordan!#REF!,lebanon!#REF!,palestine!#REF!,sudan!#REF!,syria!#REF!,yemen!#REF!)</f>
        <v>#REF!</v>
      </c>
      <c r="C35" s="39" t="e">
        <f>SUM(bahrain!#REF!,egypt!#REF!,jordan!#REF!,lebanon!#REF!,palestine!#REF!,sudan!#REF!,syria!#REF!,yemen!#REF!)</f>
        <v>#REF!</v>
      </c>
      <c r="D35" s="39">
        <f>SUM(bahrain!B37,egypt!B35,jordan!B35,lebanon!B35,palestine!B35,sudan!B35,syria!B35,yemen!B35)</f>
        <v>310.20121493366145</v>
      </c>
      <c r="E35" s="39">
        <f>SUM(bahrain!C37,egypt!C35,jordan!C35,lebanon!C35,palestine!C35,sudan!C35,syria!C35,yemen!C35)</f>
        <v>372.5195839414896</v>
      </c>
      <c r="F35" s="136">
        <f>SUM(bahrain!D37,egypt!D35,jordan!D35,lebanon!D35,palestine!D35,sudan!D35,syria!D35,yemen!D35)</f>
        <v>466.54304192233337</v>
      </c>
      <c r="G35" s="39" t="e">
        <f>SUM(bahrain!#REF!,egypt!#REF!,jordan!#REF!,lebanon!#REF!,palestine!#REF!,sudan!#REF!,syria!#REF!,yemen!#REF!)</f>
        <v>#REF!</v>
      </c>
      <c r="H35" s="39" t="e">
        <f>SUM(bahrain!#REF!,egypt!#REF!,jordan!#REF!,lebanon!#REF!,palestine!#REF!,sudan!#REF!,syria!#REF!,yemen!#REF!)</f>
        <v>#REF!</v>
      </c>
      <c r="I35" s="39">
        <f>SUM(bahrain!G37,egypt!G35,jordan!G35,lebanon!G35,palestine!G35,sudan!G35,syria!G35,yemen!G35)</f>
        <v>98.590722498026565</v>
      </c>
      <c r="J35" s="39">
        <f>SUM(bahrain!H37,egypt!H35,jordan!H35,lebanon!H35,palestine!H35,sudan!H35,syria!H35,yemen!H35)</f>
        <v>107.10213135140428</v>
      </c>
      <c r="K35" s="136">
        <f>SUM(bahrain!J37,egypt!I35,jordan!I35,lebanon!I35,palestine!I35,sudan!I35,syria!I35,yemen!I35)</f>
        <v>82.406019440449981</v>
      </c>
      <c r="L35" s="42" t="s">
        <v>54</v>
      </c>
      <c r="N35" s="185" t="e">
        <f>B35+'oil exporter'!B35-all!B35</f>
        <v>#REF!</v>
      </c>
      <c r="O35" s="185" t="e">
        <f>C35+'oil exporter'!C35-all!C35</f>
        <v>#REF!</v>
      </c>
      <c r="P35" s="185">
        <f>D35+'oil exporter'!D35-all!D35</f>
        <v>0</v>
      </c>
      <c r="Q35" s="185">
        <f>E35+'oil exporter'!E35-all!E35</f>
        <v>0</v>
      </c>
      <c r="R35" s="185">
        <f>F35+'oil exporter'!F35-all!F35</f>
        <v>0</v>
      </c>
      <c r="S35" s="185" t="e">
        <f>G35+'oil exporter'!G35-all!G35</f>
        <v>#REF!</v>
      </c>
      <c r="T35" s="185" t="e">
        <f>H35+'oil exporter'!H35-all!H35</f>
        <v>#REF!</v>
      </c>
      <c r="U35" s="185">
        <f>I35+'oil exporter'!I35-all!I35</f>
        <v>0</v>
      </c>
      <c r="V35" s="185">
        <f>J35+'oil exporter'!J35-all!J35</f>
        <v>0</v>
      </c>
      <c r="W35" s="185">
        <f>K35+'oil exporter'!K35-all!K35</f>
        <v>0</v>
      </c>
    </row>
    <row r="36" spans="1:23" x14ac:dyDescent="0.2">
      <c r="A36" s="41" t="s">
        <v>55</v>
      </c>
      <c r="B36" s="39" t="e">
        <f>SUM(bahrain!#REF!,egypt!#REF!,jordan!#REF!,lebanon!#REF!,palestine!#REF!,sudan!#REF!,syria!#REF!,yemen!#REF!)</f>
        <v>#REF!</v>
      </c>
      <c r="C36" s="39" t="e">
        <f>SUM(bahrain!#REF!,egypt!#REF!,jordan!#REF!,lebanon!#REF!,palestine!#REF!,sudan!#REF!,syria!#REF!,yemen!#REF!)</f>
        <v>#REF!</v>
      </c>
      <c r="D36" s="39">
        <f>SUM(bahrain!B38,egypt!B36,jordan!B36,lebanon!B36,palestine!B36,sudan!B36,syria!B36,yemen!B36)</f>
        <v>942.11296728749608</v>
      </c>
      <c r="E36" s="39">
        <f>SUM(bahrain!C38,egypt!C36,jordan!C36,lebanon!C36,palestine!C36,sudan!C36,syria!C36,yemen!C36)</f>
        <v>812.28781063454562</v>
      </c>
      <c r="F36" s="136">
        <f>SUM(bahrain!D38,egypt!D36,jordan!D36,lebanon!D36,palestine!D36,sudan!D36,syria!D36,yemen!D36)</f>
        <v>1249.6980502530134</v>
      </c>
      <c r="G36" s="39" t="e">
        <f>SUM(bahrain!#REF!,egypt!#REF!,jordan!#REF!,lebanon!#REF!,palestine!#REF!,sudan!#REF!,syria!#REF!,yemen!#REF!)</f>
        <v>#REF!</v>
      </c>
      <c r="H36" s="39" t="e">
        <f>SUM(bahrain!#REF!,egypt!#REF!,jordan!#REF!,lebanon!#REF!,palestine!#REF!,sudan!#REF!,syria!#REF!,yemen!#REF!)</f>
        <v>#REF!</v>
      </c>
      <c r="I36" s="39">
        <f>SUM(bahrain!G38,egypt!G36,jordan!G36,lebanon!G36,palestine!G36,sudan!G36,syria!G36,yemen!G36)</f>
        <v>100.51526167859946</v>
      </c>
      <c r="J36" s="39">
        <f>SUM(bahrain!H38,egypt!H36,jordan!H36,lebanon!H36,palestine!H36,sudan!H36,syria!H36,yemen!H36)</f>
        <v>108.17773502021731</v>
      </c>
      <c r="K36" s="136">
        <f>SUM(bahrain!J38,egypt!I36,jordan!I36,lebanon!I36,palestine!I36,sudan!I36,syria!I36,yemen!I36)</f>
        <v>116.3339323011437</v>
      </c>
      <c r="L36" s="48" t="s">
        <v>56</v>
      </c>
      <c r="N36" s="185" t="e">
        <f>B36+'oil exporter'!B36-all!B36</f>
        <v>#REF!</v>
      </c>
      <c r="O36" s="185" t="e">
        <f>C36+'oil exporter'!C36-all!C36</f>
        <v>#REF!</v>
      </c>
      <c r="P36" s="185">
        <f>D36+'oil exporter'!D36-all!D36</f>
        <v>0</v>
      </c>
      <c r="Q36" s="185">
        <f>E36+'oil exporter'!E36-all!E36</f>
        <v>0</v>
      </c>
      <c r="R36" s="185">
        <f>F36+'oil exporter'!F36-all!F36</f>
        <v>0</v>
      </c>
      <c r="S36" s="185" t="e">
        <f>G36+'oil exporter'!G36-all!G36</f>
        <v>#REF!</v>
      </c>
      <c r="T36" s="185" t="e">
        <f>H36+'oil exporter'!H36-all!H36</f>
        <v>#REF!</v>
      </c>
      <c r="U36" s="185">
        <f>I36+'oil exporter'!I36-all!I36</f>
        <v>0</v>
      </c>
      <c r="V36" s="185">
        <f>J36+'oil exporter'!J36-all!J36</f>
        <v>0</v>
      </c>
      <c r="W36" s="185">
        <f>K36+'oil exporter'!K36-all!K36</f>
        <v>0</v>
      </c>
    </row>
    <row r="37" spans="1:23" ht="25.5" x14ac:dyDescent="0.2">
      <c r="A37" s="49" t="s">
        <v>57</v>
      </c>
      <c r="B37" s="22" t="e">
        <f>SUM(bahrain!#REF!,egypt!#REF!,jordan!#REF!,lebanon!#REF!,palestine!#REF!,sudan!#REF!,syria!#REF!,yemen!#REF!)</f>
        <v>#REF!</v>
      </c>
      <c r="C37" s="22" t="e">
        <f>SUM(bahrain!#REF!,egypt!#REF!,jordan!#REF!,lebanon!#REF!,palestine!#REF!,sudan!#REF!,syria!#REF!,yemen!#REF!)</f>
        <v>#REF!</v>
      </c>
      <c r="D37" s="22">
        <f>SUM(bahrain!B39,egypt!B37,jordan!B37,lebanon!B37,palestine!B37,sudan!B37,syria!B37,yemen!B37)</f>
        <v>235.00928719446796</v>
      </c>
      <c r="E37" s="22">
        <f>SUM(bahrain!C39,egypt!C37,jordan!C37,lebanon!C37,palestine!C37,sudan!C37,syria!C37,yemen!C37)</f>
        <v>265.34996355999198</v>
      </c>
      <c r="F37" s="132">
        <f>SUM(bahrain!D39,egypt!D37,jordan!D37,lebanon!D37,palestine!D37,sudan!D37,syria!D37,yemen!D37)</f>
        <v>304.86463492425253</v>
      </c>
      <c r="G37" s="22" t="e">
        <f>SUM(bahrain!#REF!,egypt!#REF!,jordan!#REF!,lebanon!#REF!,palestine!#REF!,sudan!#REF!,syria!#REF!,yemen!#REF!)</f>
        <v>#REF!</v>
      </c>
      <c r="H37" s="22" t="e">
        <f>SUM(bahrain!#REF!,egypt!#REF!,jordan!#REF!,lebanon!#REF!,palestine!#REF!,sudan!#REF!,syria!#REF!,yemen!#REF!)</f>
        <v>#REF!</v>
      </c>
      <c r="I37" s="22">
        <f>SUM(bahrain!G39,egypt!G37,jordan!G37,lebanon!G37,palestine!G37,sudan!G37,syria!G37,yemen!G37)</f>
        <v>26.573257808579264</v>
      </c>
      <c r="J37" s="22">
        <f>SUM(bahrain!H39,egypt!H37,jordan!H37,lebanon!H37,palestine!H37,sudan!H37,syria!H37,yemen!H37)</f>
        <v>47.757919005627663</v>
      </c>
      <c r="K37" s="132">
        <f>SUM(bahrain!J39,egypt!I37,jordan!I37,lebanon!I37,palestine!I37,sudan!I37,syria!I37,yemen!I37)</f>
        <v>37.142691554365229</v>
      </c>
      <c r="L37" s="50" t="s">
        <v>58</v>
      </c>
      <c r="N37" s="185" t="e">
        <f>B37+'oil exporter'!B37-all!B37</f>
        <v>#REF!</v>
      </c>
      <c r="O37" s="185" t="e">
        <f>C37+'oil exporter'!C37-all!C37</f>
        <v>#REF!</v>
      </c>
      <c r="P37" s="185">
        <f>D37+'oil exporter'!D37-all!D37</f>
        <v>0</v>
      </c>
      <c r="Q37" s="185">
        <f>E37+'oil exporter'!E37-all!E37</f>
        <v>0</v>
      </c>
      <c r="R37" s="185">
        <f>F37+'oil exporter'!F37-all!F37</f>
        <v>0</v>
      </c>
      <c r="S37" s="185" t="e">
        <f>G37+'oil exporter'!G37-all!G37</f>
        <v>#REF!</v>
      </c>
      <c r="T37" s="185" t="e">
        <f>H37+'oil exporter'!H37-all!H37</f>
        <v>#REF!</v>
      </c>
      <c r="U37" s="185">
        <f>I37+'oil exporter'!I37-all!I37</f>
        <v>0</v>
      </c>
      <c r="V37" s="185">
        <f>J37+'oil exporter'!J37-all!J37</f>
        <v>0</v>
      </c>
      <c r="W37" s="185">
        <f>K37+'oil exporter'!K37-all!K37</f>
        <v>0</v>
      </c>
    </row>
    <row r="38" spans="1:23" x14ac:dyDescent="0.2">
      <c r="A38" s="38" t="s">
        <v>59</v>
      </c>
      <c r="B38" s="39" t="e">
        <f>SUM(bahrain!#REF!,egypt!#REF!,jordan!#REF!,lebanon!#REF!,palestine!#REF!,sudan!#REF!,syria!#REF!,yemen!#REF!)</f>
        <v>#REF!</v>
      </c>
      <c r="C38" s="39" t="e">
        <f>SUM(bahrain!#REF!,egypt!#REF!,jordan!#REF!,lebanon!#REF!,palestine!#REF!,sudan!#REF!,syria!#REF!,yemen!#REF!)</f>
        <v>#REF!</v>
      </c>
      <c r="D38" s="39">
        <f>SUM(bahrain!B40,egypt!B38,jordan!B38,lebanon!B38,palestine!B38,sudan!B38,syria!B38,yemen!B38)</f>
        <v>1041.1387593028728</v>
      </c>
      <c r="E38" s="39">
        <f>SUM(bahrain!C40,egypt!C38,jordan!C38,lebanon!C38,palestine!C38,sudan!C38,syria!C38,yemen!C38)</f>
        <v>580.02026817664046</v>
      </c>
      <c r="F38" s="136">
        <f>SUM(bahrain!D40,egypt!D38,jordan!D38,lebanon!D38,palestine!D38,sudan!D38,syria!D38,yemen!D38)</f>
        <v>761.6424712816181</v>
      </c>
      <c r="G38" s="39" t="e">
        <f>SUM(bahrain!#REF!,egypt!#REF!,jordan!#REF!,lebanon!#REF!,palestine!#REF!,sudan!#REF!,syria!#REF!,yemen!#REF!)</f>
        <v>#REF!</v>
      </c>
      <c r="H38" s="39" t="e">
        <f>SUM(bahrain!#REF!,egypt!#REF!,jordan!#REF!,lebanon!#REF!,palestine!#REF!,sudan!#REF!,syria!#REF!,yemen!#REF!)</f>
        <v>#REF!</v>
      </c>
      <c r="I38" s="39">
        <f>SUM(bahrain!G40,egypt!G38,jordan!G38,lebanon!G38,palestine!G38,sudan!G38,syria!G38,yemen!G38)</f>
        <v>382.16891825887376</v>
      </c>
      <c r="J38" s="39">
        <f>SUM(bahrain!H40,egypt!H38,jordan!H38,lebanon!H38,palestine!H38,sudan!H38,syria!H38,yemen!H38)</f>
        <v>159.25588984311031</v>
      </c>
      <c r="K38" s="136">
        <f>SUM(bahrain!J40,egypt!I38,jordan!I38,lebanon!I38,palestine!I38,sudan!I38,syria!I38,yemen!I38)</f>
        <v>270.19076695968147</v>
      </c>
      <c r="L38" s="40" t="s">
        <v>60</v>
      </c>
      <c r="N38" s="185" t="e">
        <f>B38+'oil exporter'!B38-all!B38</f>
        <v>#REF!</v>
      </c>
      <c r="O38" s="185" t="e">
        <f>C38+'oil exporter'!C38-all!C38</f>
        <v>#REF!</v>
      </c>
      <c r="P38" s="185">
        <f>D38+'oil exporter'!D38-all!D38</f>
        <v>0</v>
      </c>
      <c r="Q38" s="185">
        <f>E38+'oil exporter'!E38-all!E38</f>
        <v>0</v>
      </c>
      <c r="R38" s="185">
        <f>F38+'oil exporter'!F38-all!F38</f>
        <v>0</v>
      </c>
      <c r="S38" s="185" t="e">
        <f>G38+'oil exporter'!G38-all!G38</f>
        <v>#REF!</v>
      </c>
      <c r="T38" s="185" t="e">
        <f>H38+'oil exporter'!H38-all!H38</f>
        <v>#REF!</v>
      </c>
      <c r="U38" s="185">
        <f>I38+'oil exporter'!I38-all!I38</f>
        <v>0</v>
      </c>
      <c r="V38" s="185">
        <f>J38+'oil exporter'!J38-all!J38</f>
        <v>0</v>
      </c>
      <c r="W38" s="185">
        <f>K38+'oil exporter'!K38-all!K38</f>
        <v>0</v>
      </c>
    </row>
    <row r="39" spans="1:23" x14ac:dyDescent="0.2">
      <c r="A39" s="38" t="s">
        <v>61</v>
      </c>
      <c r="B39" s="39" t="e">
        <f>SUM(bahrain!#REF!,egypt!#REF!,jordan!#REF!,lebanon!#REF!,palestine!#REF!,sudan!#REF!,syria!#REF!,yemen!#REF!)</f>
        <v>#REF!</v>
      </c>
      <c r="C39" s="39" t="e">
        <f>SUM(bahrain!#REF!,egypt!#REF!,jordan!#REF!,lebanon!#REF!,palestine!#REF!,sudan!#REF!,syria!#REF!,yemen!#REF!)</f>
        <v>#REF!</v>
      </c>
      <c r="D39" s="39">
        <f>SUM(bahrain!B41,egypt!B39,jordan!B39,lebanon!B39,palestine!B39,sudan!B39,syria!B39,yemen!B39)</f>
        <v>3375.451381141107</v>
      </c>
      <c r="E39" s="39">
        <f>SUM(bahrain!C41,egypt!C39,jordan!C39,lebanon!C39,palestine!C39,sudan!C39,syria!C39,yemen!C39)</f>
        <v>2865.9508495057612</v>
      </c>
      <c r="F39" s="136">
        <f>SUM(bahrain!D41,egypt!D39,jordan!D39,lebanon!D39,palestine!D39,sudan!D39,syria!D39,yemen!D39)</f>
        <v>3543.4517022991513</v>
      </c>
      <c r="G39" s="39" t="e">
        <f>SUM(bahrain!#REF!,egypt!#REF!,jordan!#REF!,lebanon!#REF!,palestine!#REF!,sudan!#REF!,syria!#REF!,yemen!#REF!)</f>
        <v>#REF!</v>
      </c>
      <c r="H39" s="39" t="e">
        <f>SUM(bahrain!#REF!,egypt!#REF!,jordan!#REF!,lebanon!#REF!,palestine!#REF!,sudan!#REF!,syria!#REF!,yemen!#REF!)</f>
        <v>#REF!</v>
      </c>
      <c r="I39" s="39">
        <f>SUM(bahrain!G41,egypt!G39,jordan!G39,lebanon!G39,palestine!G39,sudan!G39,syria!G39,yemen!G39)</f>
        <v>922.1718702487035</v>
      </c>
      <c r="J39" s="39">
        <f>SUM(bahrain!H41,egypt!H39,jordan!H39,lebanon!H39,palestine!H39,sudan!H39,syria!H39,yemen!H39)</f>
        <v>1057.1153082474598</v>
      </c>
      <c r="K39" s="136">
        <f>SUM(bahrain!J41,egypt!I39,jordan!I39,lebanon!I39,palestine!I39,sudan!I39,syria!I39,yemen!I39)</f>
        <v>370.38570159453371</v>
      </c>
      <c r="L39" s="40" t="s">
        <v>62</v>
      </c>
      <c r="N39" s="185" t="e">
        <f>B39+'oil exporter'!B39-all!B39</f>
        <v>#REF!</v>
      </c>
      <c r="O39" s="185" t="e">
        <f>C39+'oil exporter'!C39-all!C39</f>
        <v>#REF!</v>
      </c>
      <c r="P39" s="185">
        <f>D39+'oil exporter'!D39-all!D39</f>
        <v>0</v>
      </c>
      <c r="Q39" s="185">
        <f>E39+'oil exporter'!E39-all!E39</f>
        <v>0</v>
      </c>
      <c r="R39" s="185">
        <f>F39+'oil exporter'!F39-all!F39</f>
        <v>0</v>
      </c>
      <c r="S39" s="185" t="e">
        <f>G39+'oil exporter'!G39-all!G39</f>
        <v>#REF!</v>
      </c>
      <c r="T39" s="185" t="e">
        <f>H39+'oil exporter'!H39-all!H39</f>
        <v>#REF!</v>
      </c>
      <c r="U39" s="185">
        <f>I39+'oil exporter'!I39-all!I39</f>
        <v>0</v>
      </c>
      <c r="V39" s="185">
        <f>J39+'oil exporter'!J39-all!J39</f>
        <v>0</v>
      </c>
      <c r="W39" s="185">
        <f>K39+'oil exporter'!K39-all!K39</f>
        <v>0</v>
      </c>
    </row>
    <row r="40" spans="1:23" x14ac:dyDescent="0.2">
      <c r="A40" s="41" t="s">
        <v>55</v>
      </c>
      <c r="B40" s="39" t="e">
        <f>SUM(bahrain!#REF!,egypt!#REF!,jordan!#REF!,lebanon!#REF!,palestine!#REF!,sudan!#REF!,syria!#REF!,yemen!#REF!)</f>
        <v>#REF!</v>
      </c>
      <c r="C40" s="39" t="e">
        <f>SUM(bahrain!#REF!,egypt!#REF!,jordan!#REF!,lebanon!#REF!,palestine!#REF!,sudan!#REF!,syria!#REF!,yemen!#REF!)</f>
        <v>#REF!</v>
      </c>
      <c r="D40" s="39">
        <f>SUM(bahrain!B42,egypt!B40,jordan!B40,lebanon!B40,palestine!B40,sudan!B40,syria!B40,yemen!B40)</f>
        <v>270.39192994644361</v>
      </c>
      <c r="E40" s="39">
        <f>SUM(bahrain!C42,egypt!C40,jordan!C40,lebanon!C40,palestine!C40,sudan!C40,syria!C40,yemen!C40)</f>
        <v>187.18521965572884</v>
      </c>
      <c r="F40" s="136">
        <f>SUM(bahrain!D42,egypt!D40,jordan!D40,lebanon!D40,palestine!D40,sudan!D40,syria!D40,yemen!D40)</f>
        <v>195.32150750663243</v>
      </c>
      <c r="G40" s="39" t="e">
        <f>SUM(bahrain!#REF!,egypt!#REF!,jordan!#REF!,lebanon!#REF!,palestine!#REF!,sudan!#REF!,syria!#REF!,yemen!#REF!)</f>
        <v>#REF!</v>
      </c>
      <c r="H40" s="39" t="e">
        <f>SUM(bahrain!#REF!,egypt!#REF!,jordan!#REF!,lebanon!#REF!,palestine!#REF!,sudan!#REF!,syria!#REF!,yemen!#REF!)</f>
        <v>#REF!</v>
      </c>
      <c r="I40" s="39">
        <f>SUM(bahrain!G42,egypt!G40,jordan!G40,lebanon!G40,palestine!G40,sudan!G40,syria!G40,yemen!G40)</f>
        <v>11.603753769230769</v>
      </c>
      <c r="J40" s="39">
        <f>SUM(bahrain!H42,egypt!H40,jordan!H40,lebanon!H40,palestine!H40,sudan!H40,syria!H40,yemen!H40)</f>
        <v>13.229215699790029</v>
      </c>
      <c r="K40" s="136">
        <f>SUM(bahrain!J42,egypt!I40,jordan!I40,lebanon!I40,palestine!I40,sudan!I40,syria!I40,yemen!I40)</f>
        <v>17.925218138249999</v>
      </c>
      <c r="L40" s="48" t="s">
        <v>56</v>
      </c>
      <c r="N40" s="185" t="e">
        <f>B40+'oil exporter'!B40-all!B40</f>
        <v>#REF!</v>
      </c>
      <c r="O40" s="185" t="e">
        <f>C40+'oil exporter'!C40-all!C40</f>
        <v>#REF!</v>
      </c>
      <c r="P40" s="185">
        <f>D40+'oil exporter'!D40-all!D40</f>
        <v>0</v>
      </c>
      <c r="Q40" s="185">
        <f>E40+'oil exporter'!E40-all!E40</f>
        <v>0</v>
      </c>
      <c r="R40" s="185">
        <f>F40+'oil exporter'!F40-all!F40</f>
        <v>0</v>
      </c>
      <c r="S40" s="185" t="e">
        <f>G40+'oil exporter'!G40-all!G40</f>
        <v>#REF!</v>
      </c>
      <c r="T40" s="185" t="e">
        <f>H40+'oil exporter'!H40-all!H40</f>
        <v>#REF!</v>
      </c>
      <c r="U40" s="185">
        <f>I40+'oil exporter'!I40-all!I40</f>
        <v>0</v>
      </c>
      <c r="V40" s="185">
        <f>J40+'oil exporter'!J40-all!J40</f>
        <v>0</v>
      </c>
      <c r="W40" s="185">
        <f>K40+'oil exporter'!K40-all!K40</f>
        <v>0</v>
      </c>
    </row>
    <row r="41" spans="1:23" ht="13.5" thickBot="1" x14ac:dyDescent="0.25">
      <c r="A41" s="52" t="s">
        <v>63</v>
      </c>
      <c r="B41" s="54" t="e">
        <f>SUM(bahrain!#REF!,egypt!#REF!,jordan!#REF!,lebanon!#REF!,palestine!#REF!,sudan!#REF!,syria!#REF!,yemen!#REF!)</f>
        <v>#REF!</v>
      </c>
      <c r="C41" s="54" t="e">
        <f>SUM(bahrain!#REF!,egypt!#REF!,jordan!#REF!,lebanon!#REF!,palestine!#REF!,sudan!#REF!,syria!#REF!,yemen!#REF!)</f>
        <v>#REF!</v>
      </c>
      <c r="D41" s="54">
        <f>SUM(bahrain!B43,egypt!B41,jordan!B41,lebanon!B41,palestine!B41,sudan!B41,syria!B41,yemen!B41)</f>
        <v>2930.8214914167997</v>
      </c>
      <c r="E41" s="54">
        <f>SUM(bahrain!C43,egypt!C41,jordan!C41,lebanon!C41,palestine!C41,sudan!C41,syria!C41,yemen!C41)</f>
        <v>2437.0270595668171</v>
      </c>
      <c r="F41" s="138">
        <f>SUM(bahrain!D43,egypt!D41,jordan!D41,lebanon!D41,palestine!D41,sudan!D41,syria!D41,yemen!D41)</f>
        <v>3097.2972570163893</v>
      </c>
      <c r="G41" s="54" t="e">
        <f>SUM(bahrain!#REF!,egypt!#REF!,jordan!#REF!,lebanon!#REF!,palestine!#REF!,sudan!#REF!,syria!#REF!,yemen!#REF!)</f>
        <v>#REF!</v>
      </c>
      <c r="H41" s="54" t="e">
        <f>SUM(bahrain!#REF!,egypt!#REF!,jordan!#REF!,lebanon!#REF!,palestine!#REF!,sudan!#REF!,syria!#REF!,yemen!#REF!)</f>
        <v>#REF!</v>
      </c>
      <c r="I41" s="54">
        <f>SUM(bahrain!G43,egypt!G41,jordan!G41,lebanon!G41,palestine!G41,sudan!G41,syria!G41,yemen!G41)</f>
        <v>896.64662881235768</v>
      </c>
      <c r="J41" s="54">
        <f>SUM(bahrain!H43,egypt!H41,jordan!H41,lebanon!H41,palestine!H41,sudan!H41,syria!H41,yemen!H41)</f>
        <v>1019.1290062412276</v>
      </c>
      <c r="K41" s="138">
        <f>SUM(bahrain!J43,egypt!I41,jordan!I41,lebanon!I41,palestine!I41,sudan!I41,syria!I41,yemen!I41)</f>
        <v>332.009474658003</v>
      </c>
      <c r="L41" s="55" t="s">
        <v>64</v>
      </c>
      <c r="N41" s="185" t="e">
        <f>B41+'oil exporter'!B41-all!B41</f>
        <v>#REF!</v>
      </c>
      <c r="O41" s="185" t="e">
        <f>C41+'oil exporter'!C41-all!C41</f>
        <v>#REF!</v>
      </c>
      <c r="P41" s="185">
        <f>D41+'oil exporter'!D41-all!D41</f>
        <v>0</v>
      </c>
      <c r="Q41" s="185">
        <f>E41+'oil exporter'!E41-all!E41</f>
        <v>0</v>
      </c>
      <c r="R41" s="185">
        <f>F41+'oil exporter'!F41-all!F41</f>
        <v>0</v>
      </c>
      <c r="S41" s="185" t="e">
        <f>G41+'oil exporter'!G41-all!G41</f>
        <v>#REF!</v>
      </c>
      <c r="T41" s="185" t="e">
        <f>H41+'oil exporter'!H41-all!H41</f>
        <v>#REF!</v>
      </c>
      <c r="U41" s="185">
        <f>I41+'oil exporter'!I41-all!I41</f>
        <v>0</v>
      </c>
      <c r="V41" s="185">
        <f>J41+'oil exporter'!J41-all!J41</f>
        <v>0</v>
      </c>
      <c r="W41" s="185">
        <f>K41+'oil exporter'!K41-all!K41</f>
        <v>0</v>
      </c>
    </row>
    <row r="42" spans="1:23" ht="15" thickBot="1" x14ac:dyDescent="0.25">
      <c r="A42" s="56" t="s">
        <v>182</v>
      </c>
      <c r="B42" s="57" t="e">
        <f>SUM(bahrain!#REF!,egypt!#REF!,jordan!#REF!,lebanon!#REF!,palestine!#REF!,sudan!#REF!,syria!#REF!,yemen!#REF!)</f>
        <v>#REF!</v>
      </c>
      <c r="C42" s="57" t="e">
        <f>SUM(bahrain!#REF!,egypt!#REF!,jordan!#REF!,lebanon!#REF!,palestine!#REF!,sudan!#REF!,syria!#REF!,yemen!#REF!)</f>
        <v>#REF!</v>
      </c>
      <c r="D42" s="57">
        <f>SUM(bahrain!B44,egypt!B42,jordan!B42,lebanon!B42,palestine!B42,sudan!B42,syria!B42,yemen!B42)</f>
        <v>277.37933517264179</v>
      </c>
      <c r="E42" s="57">
        <f>SUM(bahrain!C44,egypt!C42,jordan!C42,lebanon!C42,palestine!C42,sudan!C42,syria!C42,yemen!C42)</f>
        <v>178.66735328321514</v>
      </c>
      <c r="F42" s="139">
        <f>SUM(bahrain!D44,egypt!D42,jordan!D42,lebanon!D42,palestine!D42,sudan!D42,syria!D42,yemen!D42)</f>
        <v>142.73950506089864</v>
      </c>
      <c r="G42" s="57" t="e">
        <f>SUM(bahrain!#REF!,egypt!#REF!,jordan!#REF!,lebanon!#REF!,palestine!#REF!,sudan!#REF!,syria!#REF!,yemen!#REF!)</f>
        <v>#REF!</v>
      </c>
      <c r="H42" s="57" t="e">
        <f>SUM(bahrain!#REF!,egypt!#REF!,jordan!#REF!,lebanon!#REF!,palestine!#REF!,sudan!#REF!,syria!#REF!,yemen!#REF!)</f>
        <v>#REF!</v>
      </c>
      <c r="I42" s="57">
        <f>SUM(bahrain!G44,egypt!G42,jordan!G42,lebanon!G42,palestine!G42,sudan!G42,syria!G42,yemen!G42)</f>
        <v>35.145158792747019</v>
      </c>
      <c r="J42" s="57">
        <f>SUM(bahrain!H44,egypt!H42,jordan!H42,lebanon!H42,palestine!H42,sudan!H42,syria!H42,yemen!H42)</f>
        <v>13.46594342533459</v>
      </c>
      <c r="K42" s="139">
        <f>SUM(bahrain!J44,egypt!I42,jordan!I42,lebanon!I42,palestine!I42,sudan!I42,syria!I42,yemen!I42)</f>
        <v>23.002565851716554</v>
      </c>
      <c r="L42" s="58" t="s">
        <v>183</v>
      </c>
      <c r="N42" s="185" t="e">
        <f>B42+'oil exporter'!B42-all!B42</f>
        <v>#REF!</v>
      </c>
      <c r="O42" s="185" t="e">
        <f>C42+'oil exporter'!C42-all!C42</f>
        <v>#REF!</v>
      </c>
      <c r="P42" s="185">
        <f>D42+'oil exporter'!D42-all!D42</f>
        <v>0</v>
      </c>
      <c r="Q42" s="185">
        <f>E42+'oil exporter'!E42-all!E42</f>
        <v>0</v>
      </c>
      <c r="R42" s="185">
        <f>F42+'oil exporter'!F42-all!F42</f>
        <v>0</v>
      </c>
      <c r="S42" s="185" t="e">
        <f>G42+'oil exporter'!G42-all!G42</f>
        <v>#REF!</v>
      </c>
      <c r="T42" s="185" t="e">
        <f>H42+'oil exporter'!H42-all!H42</f>
        <v>#REF!</v>
      </c>
      <c r="U42" s="185">
        <f>I42+'oil exporter'!I42-all!I42</f>
        <v>0</v>
      </c>
      <c r="V42" s="185">
        <f>J42+'oil exporter'!J42-all!J42</f>
        <v>0</v>
      </c>
      <c r="W42" s="185">
        <f>K42+'oil exporter'!K42-all!K42</f>
        <v>0</v>
      </c>
    </row>
    <row r="43" spans="1:23" x14ac:dyDescent="0.2">
      <c r="A43" s="38" t="s">
        <v>65</v>
      </c>
      <c r="B43" s="39" t="e">
        <f>SUM(bahrain!#REF!,egypt!#REF!,jordan!#REF!,lebanon!#REF!,palestine!#REF!,sudan!#REF!,syria!#REF!,yemen!#REF!)</f>
        <v>#REF!</v>
      </c>
      <c r="C43" s="39" t="e">
        <f>SUM(bahrain!#REF!,egypt!#REF!,jordan!#REF!,lebanon!#REF!,palestine!#REF!,sudan!#REF!,syria!#REF!,yemen!#REF!)</f>
        <v>#REF!</v>
      </c>
      <c r="D43" s="39">
        <f>SUM(bahrain!B31,egypt!B43,jordan!B43,lebanon!B43,palestine!B43,sudan!B43,syria!B43,yemen!B43)</f>
        <v>140.16298642392343</v>
      </c>
      <c r="E43" s="39">
        <f>SUM(bahrain!C31,egypt!C43,jordan!C43,lebanon!C43,palestine!C43,sudan!C43,syria!C43,yemen!C43)</f>
        <v>51.548854358602156</v>
      </c>
      <c r="F43" s="136">
        <f>SUM(bahrain!D31,egypt!D43,jordan!D43,lebanon!D43,palestine!D43,sudan!D43,syria!D43,yemen!D43)</f>
        <v>214.45307217615826</v>
      </c>
      <c r="G43" s="39" t="e">
        <f>SUM(bahrain!#REF!,egypt!#REF!,jordan!#REF!,lebanon!#REF!,palestine!#REF!,sudan!#REF!,syria!#REF!,yemen!#REF!)</f>
        <v>#REF!</v>
      </c>
      <c r="H43" s="39" t="e">
        <f>SUM(bahrain!#REF!,egypt!#REF!,jordan!#REF!,lebanon!#REF!,palestine!#REF!,sudan!#REF!,syria!#REF!,yemen!#REF!)</f>
        <v>#REF!</v>
      </c>
      <c r="I43" s="39">
        <f>SUM(bahrain!G31,egypt!G43,jordan!G43,lebanon!G43,palestine!G43,sudan!G43,syria!G43,yemen!G43)</f>
        <v>2.47306787878451</v>
      </c>
      <c r="J43" s="39">
        <f>SUM(bahrain!H31,egypt!H43,jordan!H43,lebanon!H43,palestine!H43,sudan!H43,syria!H43,yemen!H43)</f>
        <v>0.85577102761063828</v>
      </c>
      <c r="K43" s="136">
        <f>SUM(bahrain!J31,egypt!I43,jordan!I43,lebanon!I43,palestine!I43,sudan!I43,syria!I43,yemen!I43)</f>
        <v>8.4904190115499993</v>
      </c>
      <c r="L43" s="40" t="s">
        <v>66</v>
      </c>
      <c r="N43" s="185" t="e">
        <f>B43+'oil exporter'!B43-all!B43</f>
        <v>#REF!</v>
      </c>
      <c r="O43" s="185" t="e">
        <f>C43+'oil exporter'!C43-all!C43</f>
        <v>#REF!</v>
      </c>
      <c r="P43" s="185">
        <f>D43+'oil exporter'!D43-all!D43</f>
        <v>0</v>
      </c>
      <c r="Q43" s="185">
        <f>E43+'oil exporter'!E43-all!E43</f>
        <v>0</v>
      </c>
      <c r="R43" s="185">
        <f>F43+'oil exporter'!F43-all!F43</f>
        <v>0</v>
      </c>
      <c r="S43" s="185" t="e">
        <f>G43+'oil exporter'!G43-all!G43</f>
        <v>#REF!</v>
      </c>
      <c r="T43" s="185" t="e">
        <f>H43+'oil exporter'!H43-all!H43</f>
        <v>#REF!</v>
      </c>
      <c r="U43" s="185">
        <f>I43+'oil exporter'!I43-all!I43</f>
        <v>0</v>
      </c>
      <c r="V43" s="185">
        <f>J43+'oil exporter'!J43-all!J43</f>
        <v>0</v>
      </c>
      <c r="W43" s="185">
        <f>K43+'oil exporter'!K43-all!K43</f>
        <v>0</v>
      </c>
    </row>
    <row r="44" spans="1:23" s="13" customFormat="1" x14ac:dyDescent="0.2">
      <c r="A44" s="41" t="s">
        <v>67</v>
      </c>
      <c r="B44" s="39" t="e">
        <f>SUM(bahrain!#REF!,egypt!#REF!,jordan!#REF!,lebanon!#REF!,palestine!#REF!,sudan!#REF!,syria!#REF!,yemen!#REF!)</f>
        <v>#REF!</v>
      </c>
      <c r="C44" s="39" t="e">
        <f>SUM(bahrain!#REF!,egypt!#REF!,jordan!#REF!,lebanon!#REF!,palestine!#REF!,sudan!#REF!,syria!#REF!,yemen!#REF!)</f>
        <v>#REF!</v>
      </c>
      <c r="D44" s="39">
        <f>SUM(bahrain!B45,egypt!B44,jordan!B44,lebanon!B44,palestine!B44,sudan!B44,syria!B44,yemen!B44)</f>
        <v>13364.709872898167</v>
      </c>
      <c r="E44" s="39">
        <f>SUM(bahrain!C45,egypt!C44,jordan!C44,lebanon!C44,palestine!C44,sudan!C44,syria!C44,yemen!C44)</f>
        <v>14104.044048267586</v>
      </c>
      <c r="F44" s="136">
        <f>SUM(bahrain!D45,egypt!D44,jordan!D44,lebanon!D44,palestine!D44,sudan!D44,syria!D44,yemen!D44)</f>
        <v>11949.230973154967</v>
      </c>
      <c r="G44" s="39" t="e">
        <f>SUM(bahrain!#REF!,egypt!#REF!,jordan!#REF!,lebanon!#REF!,palestine!#REF!,sudan!#REF!,syria!#REF!,yemen!#REF!)</f>
        <v>#REF!</v>
      </c>
      <c r="H44" s="39" t="e">
        <f>SUM(bahrain!#REF!,egypt!#REF!,jordan!#REF!,lebanon!#REF!,palestine!#REF!,sudan!#REF!,syria!#REF!,yemen!#REF!)</f>
        <v>#REF!</v>
      </c>
      <c r="I44" s="39">
        <f>SUM(bahrain!G45,egypt!G44,jordan!G44,lebanon!G44,palestine!G44,sudan!G44,syria!G44,yemen!G44)</f>
        <v>1652.9434985119378</v>
      </c>
      <c r="J44" s="39">
        <f>SUM(bahrain!H45,egypt!H44,jordan!H44,lebanon!H44,palestine!H44,sudan!H44,syria!H44,yemen!H44)</f>
        <v>1286.9478303489393</v>
      </c>
      <c r="K44" s="136">
        <f>SUM(bahrain!J45,egypt!I44,jordan!I44,lebanon!I44,palestine!I44,sudan!I44,syria!I44,yemen!I44)</f>
        <v>1449.7039557990502</v>
      </c>
      <c r="L44" s="42" t="s">
        <v>68</v>
      </c>
      <c r="M44" s="12"/>
      <c r="N44" s="185" t="e">
        <f>B44+'oil exporter'!B44-all!B44</f>
        <v>#REF!</v>
      </c>
      <c r="O44" s="185" t="e">
        <f>C44+'oil exporter'!C44-all!C44</f>
        <v>#REF!</v>
      </c>
      <c r="P44" s="185">
        <f>D44+'oil exporter'!D44-all!D44</f>
        <v>0</v>
      </c>
      <c r="Q44" s="185">
        <f>E44+'oil exporter'!E44-all!E44</f>
        <v>0</v>
      </c>
      <c r="R44" s="185">
        <f>F44+'oil exporter'!F44-all!F44</f>
        <v>0</v>
      </c>
      <c r="S44" s="185" t="e">
        <f>G44+'oil exporter'!G44-all!G44</f>
        <v>#REF!</v>
      </c>
      <c r="T44" s="185" t="e">
        <f>H44+'oil exporter'!H44-all!H44</f>
        <v>#REF!</v>
      </c>
      <c r="U44" s="185">
        <f>I44+'oil exporter'!I44-all!I44</f>
        <v>0</v>
      </c>
      <c r="V44" s="185">
        <f>J44+'oil exporter'!J44-all!J44</f>
        <v>0</v>
      </c>
      <c r="W44" s="185">
        <f>K44+'oil exporter'!K44-all!K44</f>
        <v>0</v>
      </c>
    </row>
    <row r="45" spans="1:23" x14ac:dyDescent="0.2">
      <c r="A45" s="38" t="s">
        <v>69</v>
      </c>
      <c r="B45" s="39" t="e">
        <f>SUM(bahrain!#REF!,egypt!#REF!,jordan!#REF!,lebanon!#REF!,palestine!#REF!,sudan!#REF!,syria!#REF!,yemen!#REF!)</f>
        <v>#REF!</v>
      </c>
      <c r="C45" s="39" t="e">
        <f>SUM(bahrain!#REF!,egypt!#REF!,jordan!#REF!,lebanon!#REF!,palestine!#REF!,sudan!#REF!,syria!#REF!,yemen!#REF!)</f>
        <v>#REF!</v>
      </c>
      <c r="D45" s="39">
        <f>SUM(bahrain!B36,egypt!B45,jordan!B45,lebanon!B45,palestine!B45,sudan!B45,syria!B45,yemen!B45)</f>
        <v>30.86426762282899</v>
      </c>
      <c r="E45" s="39">
        <f>SUM(bahrain!C36,egypt!C45,jordan!C45,lebanon!C45,palestine!C45,sudan!C45,syria!C45,yemen!C45)</f>
        <v>28.476002782114826</v>
      </c>
      <c r="F45" s="136">
        <f>SUM(bahrain!D36,egypt!D45,jordan!D45,lebanon!D45,palestine!D45,sudan!D45,syria!D45,yemen!D45)</f>
        <v>30.614206555641054</v>
      </c>
      <c r="G45" s="39" t="e">
        <f>SUM(bahrain!#REF!,egypt!#REF!,jordan!#REF!,lebanon!#REF!,palestine!#REF!,sudan!#REF!,syria!#REF!,yemen!#REF!)</f>
        <v>#REF!</v>
      </c>
      <c r="H45" s="39" t="e">
        <f>SUM(bahrain!#REF!,egypt!#REF!,jordan!#REF!,lebanon!#REF!,palestine!#REF!,sudan!#REF!,syria!#REF!,yemen!#REF!)</f>
        <v>#REF!</v>
      </c>
      <c r="I45" s="39">
        <f>SUM(bahrain!G36,egypt!G45,jordan!G45,lebanon!G45,palestine!G45,sudan!G45,syria!G45,yemen!G45)</f>
        <v>4.1374183362682606</v>
      </c>
      <c r="J45" s="39">
        <f>SUM(bahrain!H36,egypt!H45,jordan!H45,lebanon!H45,palestine!H45,sudan!H45,syria!H45,yemen!H45)</f>
        <v>3.4264255529715699</v>
      </c>
      <c r="K45" s="136">
        <f>SUM(bahrain!J36,egypt!I45,jordan!I45,lebanon!I45,palestine!I45,sudan!I45,syria!I45,yemen!I45)</f>
        <v>5.142056982627814</v>
      </c>
      <c r="L45" s="40" t="s">
        <v>70</v>
      </c>
      <c r="N45" s="185" t="e">
        <f>B45+'oil exporter'!B45-all!B45</f>
        <v>#REF!</v>
      </c>
      <c r="O45" s="185" t="e">
        <f>C45+'oil exporter'!C45-all!C45</f>
        <v>#REF!</v>
      </c>
      <c r="P45" s="185">
        <f>D45+'oil exporter'!D45-all!D45</f>
        <v>0</v>
      </c>
      <c r="Q45" s="185">
        <f>E45+'oil exporter'!E45-all!E45</f>
        <v>0</v>
      </c>
      <c r="R45" s="185">
        <f>F45+'oil exporter'!F45-all!F45</f>
        <v>0</v>
      </c>
      <c r="S45" s="185" t="e">
        <f>G45+'oil exporter'!G45-all!G45</f>
        <v>#REF!</v>
      </c>
      <c r="T45" s="185" t="e">
        <f>H45+'oil exporter'!H45-all!H45</f>
        <v>#REF!</v>
      </c>
      <c r="U45" s="185">
        <f>I45+'oil exporter'!I45-all!I45</f>
        <v>0</v>
      </c>
      <c r="V45" s="185">
        <f>J45+'oil exporter'!J45-all!J45</f>
        <v>0</v>
      </c>
      <c r="W45" s="185">
        <f>K45+'oil exporter'!K45-all!K45</f>
        <v>0</v>
      </c>
    </row>
    <row r="46" spans="1:23" s="13" customFormat="1" x14ac:dyDescent="0.2">
      <c r="A46" s="41" t="s">
        <v>71</v>
      </c>
      <c r="B46" s="39" t="e">
        <f>SUM(bahrain!#REF!,egypt!#REF!,jordan!#REF!,lebanon!#REF!,palestine!#REF!,sudan!#REF!,syria!#REF!,yemen!#REF!)</f>
        <v>#REF!</v>
      </c>
      <c r="C46" s="39" t="e">
        <f>SUM(bahrain!#REF!,egypt!#REF!,jordan!#REF!,lebanon!#REF!,palestine!#REF!,sudan!#REF!,syria!#REF!,yemen!#REF!)</f>
        <v>#REF!</v>
      </c>
      <c r="D46" s="39">
        <f>SUM(bahrain!B46,egypt!B46,jordan!B46,lebanon!B46,palestine!B46,sudan!B46,syria!B46,yemen!B46)</f>
        <v>5293.6049170752476</v>
      </c>
      <c r="E46" s="39">
        <f>SUM(bahrain!C46,egypt!C46,jordan!C46,lebanon!C46,palestine!C46,sudan!C46,syria!C46,yemen!C46)</f>
        <v>5488.4413311537683</v>
      </c>
      <c r="F46" s="136">
        <f>SUM(bahrain!D46,egypt!D46,jordan!D46,lebanon!D46,palestine!D46,sudan!D46,syria!D46,yemen!D46)</f>
        <v>3306.4423282192793</v>
      </c>
      <c r="G46" s="39" t="e">
        <f>SUM(bahrain!#REF!,egypt!#REF!,jordan!#REF!,lebanon!#REF!,palestine!#REF!,sudan!#REF!,syria!#REF!,yemen!#REF!)</f>
        <v>#REF!</v>
      </c>
      <c r="H46" s="39" t="e">
        <f>SUM(bahrain!#REF!,egypt!#REF!,jordan!#REF!,lebanon!#REF!,palestine!#REF!,sudan!#REF!,syria!#REF!,yemen!#REF!)</f>
        <v>#REF!</v>
      </c>
      <c r="I46" s="39">
        <f>SUM(bahrain!G46,egypt!G46,jordan!G46,lebanon!G46,palestine!G46,sudan!G46,syria!G46,yemen!G46)</f>
        <v>434.62928692903921</v>
      </c>
      <c r="J46" s="39">
        <f>SUM(bahrain!H46,egypt!H46,jordan!H46,lebanon!H46,palestine!H46,sudan!H46,syria!H46,yemen!H46)</f>
        <v>269.63133248162995</v>
      </c>
      <c r="K46" s="136">
        <f>SUM(bahrain!J46,egypt!I46,jordan!I46,lebanon!I46,palestine!I46,sudan!I46,syria!I46,yemen!I46)</f>
        <v>295.50415879911162</v>
      </c>
      <c r="L46" s="42" t="s">
        <v>72</v>
      </c>
      <c r="M46" s="12"/>
      <c r="N46" s="185" t="e">
        <f>B46+'oil exporter'!B46-all!B46</f>
        <v>#REF!</v>
      </c>
      <c r="O46" s="185" t="e">
        <f>C46+'oil exporter'!C46-all!C46</f>
        <v>#REF!</v>
      </c>
      <c r="P46" s="185">
        <f>D46+'oil exporter'!D46-all!D46</f>
        <v>0</v>
      </c>
      <c r="Q46" s="185">
        <f>E46+'oil exporter'!E46-all!E46</f>
        <v>0</v>
      </c>
      <c r="R46" s="185">
        <f>F46+'oil exporter'!F46-all!F46</f>
        <v>0</v>
      </c>
      <c r="S46" s="185" t="e">
        <f>G46+'oil exporter'!G46-all!G46</f>
        <v>#REF!</v>
      </c>
      <c r="T46" s="185" t="e">
        <f>H46+'oil exporter'!H46-all!H46</f>
        <v>#REF!</v>
      </c>
      <c r="U46" s="185">
        <f>I46+'oil exporter'!I46-all!I46</f>
        <v>0</v>
      </c>
      <c r="V46" s="185">
        <f>J46+'oil exporter'!J46-all!J46</f>
        <v>0</v>
      </c>
      <c r="W46" s="185">
        <f>K46+'oil exporter'!K46-all!K46</f>
        <v>0</v>
      </c>
    </row>
    <row r="47" spans="1:23" x14ac:dyDescent="0.2">
      <c r="A47" s="41" t="s">
        <v>73</v>
      </c>
      <c r="B47" s="39" t="e">
        <f>SUM(bahrain!#REF!,egypt!#REF!,jordan!#REF!,lebanon!#REF!,palestine!#REF!,sudan!#REF!,syria!#REF!,yemen!#REF!)</f>
        <v>#REF!</v>
      </c>
      <c r="C47" s="39" t="e">
        <f>SUM(bahrain!#REF!,egypt!#REF!,jordan!#REF!,lebanon!#REF!,palestine!#REF!,sudan!#REF!,syria!#REF!,yemen!#REF!)</f>
        <v>#REF!</v>
      </c>
      <c r="D47" s="39">
        <f>SUM(bahrain!B47,egypt!B47,jordan!B47,lebanon!B47,palestine!B47,sudan!B47,syria!B47,yemen!B47)</f>
        <v>4014.8329064353838</v>
      </c>
      <c r="E47" s="39">
        <f>SUM(bahrain!C47,egypt!C47,jordan!C47,lebanon!C47,palestine!C47,sudan!C47,syria!C47,yemen!C47)</f>
        <v>5024.4399588569313</v>
      </c>
      <c r="F47" s="136">
        <f>SUM(bahrain!D47,egypt!D47,jordan!D47,lebanon!D47,palestine!D47,sudan!D47,syria!D47,yemen!D47)</f>
        <v>4197.6077345250178</v>
      </c>
      <c r="G47" s="39" t="e">
        <f>SUM(bahrain!#REF!,egypt!#REF!,jordan!#REF!,lebanon!#REF!,palestine!#REF!,sudan!#REF!,syria!#REF!,yemen!#REF!)</f>
        <v>#REF!</v>
      </c>
      <c r="H47" s="39" t="e">
        <f>SUM(bahrain!#REF!,egypt!#REF!,jordan!#REF!,lebanon!#REF!,palestine!#REF!,sudan!#REF!,syria!#REF!,yemen!#REF!)</f>
        <v>#REF!</v>
      </c>
      <c r="I47" s="39">
        <f>SUM(bahrain!G47,egypt!G47,jordan!G47,lebanon!G47,palestine!G47,sudan!G47,syria!G47,yemen!G47)</f>
        <v>198.50544973765801</v>
      </c>
      <c r="J47" s="39">
        <f>SUM(bahrain!H47,egypt!H47,jordan!H47,lebanon!H47,palestine!H47,sudan!H47,syria!H47,yemen!H47)</f>
        <v>96.62678891021541</v>
      </c>
      <c r="K47" s="136">
        <f>SUM(bahrain!J47,egypt!I47,jordan!I47,lebanon!I47,palestine!I47,sudan!I47,syria!I47,yemen!I47)</f>
        <v>79.966788314784111</v>
      </c>
      <c r="L47" s="42" t="s">
        <v>74</v>
      </c>
      <c r="N47" s="185" t="e">
        <f>B47+'oil exporter'!B47-all!B47</f>
        <v>#REF!</v>
      </c>
      <c r="O47" s="185" t="e">
        <f>C47+'oil exporter'!C47-all!C47</f>
        <v>#REF!</v>
      </c>
      <c r="P47" s="185">
        <f>D47+'oil exporter'!D47-all!D47</f>
        <v>0</v>
      </c>
      <c r="Q47" s="185">
        <f>E47+'oil exporter'!E47-all!E47</f>
        <v>0</v>
      </c>
      <c r="R47" s="185">
        <f>F47+'oil exporter'!F47-all!F47</f>
        <v>0</v>
      </c>
      <c r="S47" s="185" t="e">
        <f>G47+'oil exporter'!G47-all!G47</f>
        <v>#REF!</v>
      </c>
      <c r="T47" s="185" t="e">
        <f>H47+'oil exporter'!H47-all!H47</f>
        <v>#REF!</v>
      </c>
      <c r="U47" s="185">
        <f>I47+'oil exporter'!I47-all!I47</f>
        <v>0</v>
      </c>
      <c r="V47" s="185">
        <f>J47+'oil exporter'!J47-all!J47</f>
        <v>0</v>
      </c>
      <c r="W47" s="185">
        <f>K47+'oil exporter'!K47-all!K47</f>
        <v>0</v>
      </c>
    </row>
    <row r="48" spans="1:23" ht="13.5" thickBot="1" x14ac:dyDescent="0.25">
      <c r="A48" s="59" t="s">
        <v>75</v>
      </c>
      <c r="B48" s="60" t="e">
        <f>SUM(bahrain!#REF!,egypt!#REF!,jordan!#REF!,lebanon!#REF!,palestine!#REF!,sudan!#REF!,syria!#REF!,yemen!#REF!)</f>
        <v>#REF!</v>
      </c>
      <c r="C48" s="60" t="e">
        <f>SUM(bahrain!#REF!,egypt!#REF!,jordan!#REF!,lebanon!#REF!,palestine!#REF!,sudan!#REF!,syria!#REF!,yemen!#REF!)</f>
        <v>#REF!</v>
      </c>
      <c r="D48" s="60">
        <f>SUM(bahrain!B48,egypt!B48,jordan!B48,lebanon!B48,palestine!B48,sudan!B48,syria!B48,yemen!B48)</f>
        <v>404.61240668051335</v>
      </c>
      <c r="E48" s="60">
        <f>SUM(bahrain!C48,egypt!C48,jordan!C48,lebanon!C48,palestine!C48,sudan!C48,syria!C48,yemen!C48)</f>
        <v>698.55984470635087</v>
      </c>
      <c r="F48" s="140">
        <f>SUM(bahrain!D48,egypt!D48,jordan!D48,lebanon!D48,palestine!D48,sudan!D48,syria!D48,yemen!D48)</f>
        <v>205.11607446480659</v>
      </c>
      <c r="G48" s="60" t="e">
        <f>SUM(bahrain!#REF!,egypt!#REF!,jordan!#REF!,lebanon!#REF!,palestine!#REF!,sudan!#REF!,syria!#REF!,yemen!#REF!)</f>
        <v>#REF!</v>
      </c>
      <c r="H48" s="60" t="e">
        <f>SUM(bahrain!#REF!,egypt!#REF!,jordan!#REF!,lebanon!#REF!,palestine!#REF!,sudan!#REF!,syria!#REF!,yemen!#REF!)</f>
        <v>#REF!</v>
      </c>
      <c r="I48" s="60">
        <f>SUM(bahrain!G48,egypt!G48,jordan!G48,lebanon!G48,palestine!G48,sudan!G48,syria!G48,yemen!G48)</f>
        <v>51.325085199784056</v>
      </c>
      <c r="J48" s="60">
        <f>SUM(bahrain!H48,egypt!H48,jordan!H48,lebanon!H48,palestine!H48,sudan!H48,syria!H48,yemen!H48)</f>
        <v>37.406433207423184</v>
      </c>
      <c r="K48" s="140">
        <f>SUM(bahrain!J48,egypt!I48,jordan!I48,lebanon!I48,palestine!I48,sudan!I48,syria!I48,yemen!I48)</f>
        <v>37.497042121300666</v>
      </c>
      <c r="L48" s="61" t="s">
        <v>197</v>
      </c>
      <c r="N48" s="185" t="e">
        <f>B48+'oil exporter'!B48-all!B48</f>
        <v>#REF!</v>
      </c>
      <c r="O48" s="185" t="e">
        <f>C48+'oil exporter'!C48-all!C48</f>
        <v>#REF!</v>
      </c>
      <c r="P48" s="185">
        <f>D48+'oil exporter'!D48-all!D48</f>
        <v>0</v>
      </c>
      <c r="Q48" s="185">
        <f>E48+'oil exporter'!E48-all!E48</f>
        <v>0</v>
      </c>
      <c r="R48" s="185">
        <f>F48+'oil exporter'!F48-all!F48</f>
        <v>0</v>
      </c>
      <c r="S48" s="185" t="e">
        <f>G48+'oil exporter'!G48-all!G48</f>
        <v>#REF!</v>
      </c>
      <c r="T48" s="185" t="e">
        <f>H48+'oil exporter'!H48-all!H48</f>
        <v>#REF!</v>
      </c>
      <c r="U48" s="185">
        <f>I48+'oil exporter'!I48-all!I48</f>
        <v>0</v>
      </c>
      <c r="V48" s="185">
        <f>J48+'oil exporter'!J48-all!J48</f>
        <v>0</v>
      </c>
      <c r="W48" s="185">
        <f>K48+'oil exporter'!K48-all!K48</f>
        <v>0</v>
      </c>
    </row>
    <row r="49" spans="1:23" s="13" customFormat="1" ht="19.5" thickBot="1" x14ac:dyDescent="0.35">
      <c r="A49" s="107" t="s">
        <v>76</v>
      </c>
      <c r="B49" s="27" t="e">
        <f>SUM(bahrain!#REF!,egypt!#REF!,jordan!#REF!,lebanon!#REF!,palestine!#REF!,sudan!#REF!,syria!#REF!,yemen!#REF!)</f>
        <v>#REF!</v>
      </c>
      <c r="C49" s="27" t="e">
        <f>SUM(bahrain!#REF!,egypt!#REF!,jordan!#REF!,lebanon!#REF!,palestine!#REF!,sudan!#REF!,syria!#REF!,yemen!#REF!)</f>
        <v>#REF!</v>
      </c>
      <c r="D49" s="27">
        <f>SUM(bahrain!B49,egypt!B49,jordan!B49,lebanon!B49,palestine!B49,sudan!B49,syria!B49,yemen!B49)</f>
        <v>20725.379832294468</v>
      </c>
      <c r="E49" s="27">
        <f>SUM(bahrain!C49,egypt!C49,jordan!C49,lebanon!C49,palestine!C49,sudan!C49,syria!C49,yemen!C49)</f>
        <v>18745.8063602562</v>
      </c>
      <c r="F49" s="133">
        <f>SUM(bahrain!D49,egypt!D49,jordan!D49,lebanon!D49,palestine!D49,sudan!D49,syria!D49,yemen!D49)</f>
        <v>17447.52663446002</v>
      </c>
      <c r="G49" s="18" t="e">
        <f>SUM(bahrain!#REF!,egypt!#REF!,jordan!#REF!,lebanon!#REF!,palestine!#REF!,sudan!#REF!,syria!#REF!,yemen!#REF!)</f>
        <v>#REF!</v>
      </c>
      <c r="H49" s="18" t="e">
        <f>SUM(bahrain!#REF!,egypt!#REF!,jordan!#REF!,lebanon!#REF!,palestine!#REF!,sudan!#REF!,syria!#REF!,yemen!#REF!)</f>
        <v>#REF!</v>
      </c>
      <c r="I49" s="18">
        <f>SUM(bahrain!G49,egypt!G49,jordan!G49,lebanon!G49,palestine!G49,sudan!G49,syria!G49,yemen!G49)</f>
        <v>4512.6454394861003</v>
      </c>
      <c r="J49" s="18">
        <f>SUM(bahrain!H49,egypt!H49,jordan!H49,lebanon!H49,palestine!H49,sudan!H49,syria!H49,yemen!H49)</f>
        <v>5054.0005076249581</v>
      </c>
      <c r="K49" s="131">
        <f>SUM(bahrain!J49,egypt!I49,jordan!I49,lebanon!I49,palestine!I49,sudan!I49,syria!I49,yemen!I49)</f>
        <v>4991.6626034049432</v>
      </c>
      <c r="L49" s="108" t="s">
        <v>77</v>
      </c>
      <c r="M49" s="12"/>
      <c r="N49" s="185" t="e">
        <f>B49+'oil exporter'!B49-all!B49</f>
        <v>#REF!</v>
      </c>
      <c r="O49" s="185" t="e">
        <f>C49+'oil exporter'!C49-all!C49</f>
        <v>#REF!</v>
      </c>
      <c r="P49" s="185">
        <f>D49+'oil exporter'!D49-all!D49</f>
        <v>0</v>
      </c>
      <c r="Q49" s="185">
        <f>E49+'oil exporter'!E49-all!E49</f>
        <v>0</v>
      </c>
      <c r="R49" s="185">
        <f>F49+'oil exporter'!F49-all!F49</f>
        <v>0</v>
      </c>
      <c r="S49" s="185" t="e">
        <f>G49+'oil exporter'!G49-all!G49</f>
        <v>#REF!</v>
      </c>
      <c r="T49" s="185" t="e">
        <f>H49+'oil exporter'!H49-all!H49</f>
        <v>#REF!</v>
      </c>
      <c r="U49" s="185">
        <f>I49+'oil exporter'!I49-all!I49</f>
        <v>0</v>
      </c>
      <c r="V49" s="185">
        <f>J49+'oil exporter'!J49-all!J49</f>
        <v>0</v>
      </c>
      <c r="W49" s="185">
        <f>K49+'oil exporter'!K49-all!K49</f>
        <v>0</v>
      </c>
    </row>
    <row r="50" spans="1:23" ht="15" thickBot="1" x14ac:dyDescent="0.25">
      <c r="A50" s="63" t="s">
        <v>7</v>
      </c>
      <c r="B50" s="30" t="e">
        <f>SUM(bahrain!#REF!,egypt!#REF!,jordan!#REF!,lebanon!#REF!,palestine!#REF!,sudan!#REF!,syria!#REF!,yemen!#REF!)</f>
        <v>#REF!</v>
      </c>
      <c r="C50" s="30" t="e">
        <f>SUM(bahrain!#REF!,egypt!#REF!,jordan!#REF!,lebanon!#REF!,palestine!#REF!,sudan!#REF!,syria!#REF!,yemen!#REF!)</f>
        <v>#REF!</v>
      </c>
      <c r="D50" s="30">
        <f>SUM(bahrain!B50,egypt!B50,jordan!B50,lebanon!B50,palestine!B50,sudan!B50,syria!B50,yemen!B50)</f>
        <v>12416.763327385313</v>
      </c>
      <c r="E50" s="30">
        <f>SUM(bahrain!C50,egypt!C50,jordan!C50,lebanon!C50,palestine!C50,sudan!C50,syria!C50,yemen!C50)</f>
        <v>11282.80958370925</v>
      </c>
      <c r="F50" s="64">
        <f>SUM(bahrain!D50,egypt!D50,jordan!D50,lebanon!D50,palestine!D50,sudan!D50,syria!D50,yemen!D50)</f>
        <v>10198.575014346501</v>
      </c>
      <c r="G50" s="30" t="e">
        <f>SUM(bahrain!#REF!,egypt!#REF!,jordan!#REF!,lebanon!#REF!,palestine!#REF!,sudan!#REF!,syria!#REF!,yemen!#REF!)</f>
        <v>#REF!</v>
      </c>
      <c r="H50" s="30" t="e">
        <f>SUM(bahrain!#REF!,egypt!#REF!,jordan!#REF!,lebanon!#REF!,palestine!#REF!,sudan!#REF!,syria!#REF!,yemen!#REF!)</f>
        <v>#REF!</v>
      </c>
      <c r="I50" s="30">
        <f>SUM(bahrain!G50,egypt!G50,jordan!G50,lebanon!G50,palestine!G50,sudan!G50,syria!G50,yemen!G50)</f>
        <v>3738.6355772433462</v>
      </c>
      <c r="J50" s="30">
        <f>SUM(bahrain!H50,egypt!H50,jordan!H50,lebanon!H50,palestine!H50,sudan!H50,syria!H50,yemen!H50)</f>
        <v>4516.6205842809923</v>
      </c>
      <c r="K50" s="64">
        <f>SUM(bahrain!J50,egypt!I50,jordan!I50,lebanon!I50,palestine!I50,sudan!I50,syria!I50,yemen!I50)</f>
        <v>4191.6509717917288</v>
      </c>
      <c r="L50" s="65" t="s">
        <v>8</v>
      </c>
      <c r="N50" s="185" t="e">
        <f>B50+'oil exporter'!B50-all!B50</f>
        <v>#REF!</v>
      </c>
      <c r="O50" s="185" t="e">
        <f>C50+'oil exporter'!C50-all!C50</f>
        <v>#REF!</v>
      </c>
      <c r="P50" s="185">
        <f>D50+'oil exporter'!D50-all!D50</f>
        <v>0</v>
      </c>
      <c r="Q50" s="185">
        <f>E50+'oil exporter'!E50-all!E50</f>
        <v>0</v>
      </c>
      <c r="R50" s="185">
        <f>F50+'oil exporter'!F50-all!F50</f>
        <v>0</v>
      </c>
      <c r="S50" s="185" t="e">
        <f>G50+'oil exporter'!G50-all!G50</f>
        <v>#REF!</v>
      </c>
      <c r="T50" s="185" t="e">
        <f>H50+'oil exporter'!H50-all!H50</f>
        <v>#REF!</v>
      </c>
      <c r="U50" s="185">
        <f>I50+'oil exporter'!I50-all!I50</f>
        <v>0</v>
      </c>
      <c r="V50" s="185">
        <f>J50+'oil exporter'!J50-all!J50</f>
        <v>0</v>
      </c>
      <c r="W50" s="185">
        <f>K50+'oil exporter'!K50-all!K50</f>
        <v>0</v>
      </c>
    </row>
    <row r="51" spans="1:23" x14ac:dyDescent="0.2">
      <c r="A51" s="38" t="s">
        <v>78</v>
      </c>
      <c r="B51" s="39" t="e">
        <f>SUM(bahrain!#REF!,egypt!#REF!,jordan!#REF!,lebanon!#REF!,palestine!#REF!,sudan!#REF!,syria!#REF!,yemen!#REF!)</f>
        <v>#REF!</v>
      </c>
      <c r="C51" s="39" t="e">
        <f>SUM(bahrain!#REF!,egypt!#REF!,jordan!#REF!,lebanon!#REF!,palestine!#REF!,sudan!#REF!,syria!#REF!,yemen!#REF!)</f>
        <v>#REF!</v>
      </c>
      <c r="D51" s="39">
        <f>SUM(bahrain!B51,egypt!B51,jordan!B51,lebanon!B51,palestine!B51,sudan!B51,syria!B51,yemen!B51)</f>
        <v>994.787049114247</v>
      </c>
      <c r="E51" s="39">
        <f>SUM(bahrain!C51,egypt!C51,jordan!C51,lebanon!C51,palestine!C51,sudan!C51,syria!C51,yemen!C51)</f>
        <v>693.5665969274778</v>
      </c>
      <c r="F51" s="136">
        <f>SUM(bahrain!D51,egypt!D51,jordan!D51,lebanon!D51,palestine!D51,sudan!D51,syria!D51,yemen!D51)</f>
        <v>787.47362352573157</v>
      </c>
      <c r="G51" s="39" t="e">
        <f>SUM(bahrain!#REF!,egypt!#REF!,jordan!#REF!,lebanon!#REF!,palestine!#REF!,sudan!#REF!,syria!#REF!,yemen!#REF!)</f>
        <v>#REF!</v>
      </c>
      <c r="H51" s="39" t="e">
        <f>SUM(bahrain!#REF!,egypt!#REF!,jordan!#REF!,lebanon!#REF!,palestine!#REF!,sudan!#REF!,syria!#REF!,yemen!#REF!)</f>
        <v>#REF!</v>
      </c>
      <c r="I51" s="39">
        <f>SUM(bahrain!G51,egypt!G51,jordan!G51,lebanon!G51,palestine!G51,sudan!G51,syria!G51,yemen!G51)</f>
        <v>151.10316931140261</v>
      </c>
      <c r="J51" s="39">
        <f>SUM(bahrain!H51,egypt!H51,jordan!H51,lebanon!H51,palestine!H51,sudan!H51,syria!H51,yemen!H51)</f>
        <v>609.9098646026606</v>
      </c>
      <c r="K51" s="136">
        <f>SUM(bahrain!J51,egypt!I51,jordan!I51,lebanon!I51,palestine!I51,sudan!I51,syria!I51,yemen!I51)</f>
        <v>750.91007549789242</v>
      </c>
      <c r="L51" s="40" t="s">
        <v>79</v>
      </c>
      <c r="N51" s="185" t="e">
        <f>B51+'oil exporter'!B51-all!B51</f>
        <v>#REF!</v>
      </c>
      <c r="O51" s="185" t="e">
        <f>C51+'oil exporter'!C51-all!C51</f>
        <v>#REF!</v>
      </c>
      <c r="P51" s="185">
        <f>D51+'oil exporter'!D51-all!D51</f>
        <v>0</v>
      </c>
      <c r="Q51" s="185">
        <f>E51+'oil exporter'!E51-all!E51</f>
        <v>0</v>
      </c>
      <c r="R51" s="185">
        <f>F51+'oil exporter'!F51-all!F51</f>
        <v>0</v>
      </c>
      <c r="S51" s="185" t="e">
        <f>G51+'oil exporter'!G51-all!G51</f>
        <v>#REF!</v>
      </c>
      <c r="T51" s="185" t="e">
        <f>H51+'oil exporter'!H51-all!H51</f>
        <v>#REF!</v>
      </c>
      <c r="U51" s="185">
        <f>I51+'oil exporter'!I51-all!I51</f>
        <v>0</v>
      </c>
      <c r="V51" s="185">
        <f>J51+'oil exporter'!J51-all!J51</f>
        <v>0</v>
      </c>
      <c r="W51" s="185">
        <f>K51+'oil exporter'!K51-all!K51</f>
        <v>0</v>
      </c>
    </row>
    <row r="52" spans="1:23" ht="13.5" thickBot="1" x14ac:dyDescent="0.25">
      <c r="A52" s="38" t="s">
        <v>80</v>
      </c>
      <c r="B52" s="39" t="e">
        <f>SUM(bahrain!#REF!,egypt!#REF!,jordan!#REF!,lebanon!#REF!,palestine!#REF!,sudan!#REF!,syria!#REF!,yemen!#REF!)</f>
        <v>#REF!</v>
      </c>
      <c r="C52" s="39" t="e">
        <f>SUM(bahrain!#REF!,egypt!#REF!,jordan!#REF!,lebanon!#REF!,palestine!#REF!,sudan!#REF!,syria!#REF!,yemen!#REF!)</f>
        <v>#REF!</v>
      </c>
      <c r="D52" s="39">
        <f>SUM(bahrain!B52,egypt!B52,jordan!B52,lebanon!B52,palestine!B52,sudan!B52,syria!B52,yemen!B52)</f>
        <v>11421.976278271066</v>
      </c>
      <c r="E52" s="39">
        <f>SUM(bahrain!C52,egypt!C52,jordan!C52,lebanon!C52,palestine!C52,sudan!C52,syria!C52,yemen!C52)</f>
        <v>10589.242986781774</v>
      </c>
      <c r="F52" s="136">
        <f>SUM(bahrain!D52,egypt!D52,jordan!D52,lebanon!D52,palestine!D52,sudan!D52,syria!D52,yemen!D52)</f>
        <v>9411.1013908207678</v>
      </c>
      <c r="G52" s="39" t="e">
        <f>SUM(bahrain!#REF!,egypt!#REF!,jordan!#REF!,lebanon!#REF!,palestine!#REF!,sudan!#REF!,syria!#REF!,yemen!#REF!)</f>
        <v>#REF!</v>
      </c>
      <c r="H52" s="39" t="e">
        <f>SUM(bahrain!#REF!,egypt!#REF!,jordan!#REF!,lebanon!#REF!,palestine!#REF!,sudan!#REF!,syria!#REF!,yemen!#REF!)</f>
        <v>#REF!</v>
      </c>
      <c r="I52" s="39">
        <f>SUM(bahrain!G52,egypt!G52,jordan!G52,lebanon!G52,palestine!G52,sudan!G52,syria!G52,yemen!G52)</f>
        <v>3587.5164251122733</v>
      </c>
      <c r="J52" s="39">
        <f>SUM(bahrain!H52,egypt!H52,jordan!H52,lebanon!H52,palestine!H52,sudan!H52,syria!H52,yemen!H52)</f>
        <v>3906.7107196783322</v>
      </c>
      <c r="K52" s="136">
        <f>SUM(bahrain!J52,egypt!I52,jordan!I52,lebanon!I52,palestine!I52,sudan!I52,syria!I52,yemen!I52)</f>
        <v>3440.7408962938362</v>
      </c>
      <c r="L52" s="40" t="s">
        <v>198</v>
      </c>
      <c r="N52" s="185" t="e">
        <f>B52+'oil exporter'!B52-all!B52</f>
        <v>#REF!</v>
      </c>
      <c r="O52" s="185" t="e">
        <f>C52+'oil exporter'!C52-all!C52</f>
        <v>#REF!</v>
      </c>
      <c r="P52" s="185">
        <f>D52+'oil exporter'!D52-all!D52</f>
        <v>0</v>
      </c>
      <c r="Q52" s="185">
        <f>E52+'oil exporter'!E52-all!E52</f>
        <v>0</v>
      </c>
      <c r="R52" s="185">
        <f>F52+'oil exporter'!F52-all!F52</f>
        <v>0</v>
      </c>
      <c r="S52" s="185" t="e">
        <f>G52+'oil exporter'!G52-all!G52</f>
        <v>#REF!</v>
      </c>
      <c r="T52" s="185" t="e">
        <f>H52+'oil exporter'!H52-all!H52</f>
        <v>#REF!</v>
      </c>
      <c r="U52" s="185">
        <f>I52+'oil exporter'!I52-all!I52</f>
        <v>0</v>
      </c>
      <c r="V52" s="185">
        <f>J52+'oil exporter'!J52-all!J52</f>
        <v>0</v>
      </c>
      <c r="W52" s="185">
        <f>K52+'oil exporter'!K52-all!K52</f>
        <v>0</v>
      </c>
    </row>
    <row r="53" spans="1:23" ht="15" thickBot="1" x14ac:dyDescent="0.25">
      <c r="A53" s="66" t="s">
        <v>81</v>
      </c>
      <c r="B53" s="30" t="e">
        <f>SUM(bahrain!#REF!,egypt!#REF!,jordan!#REF!,lebanon!#REF!,palestine!#REF!,sudan!#REF!,syria!#REF!,yemen!#REF!)</f>
        <v>#REF!</v>
      </c>
      <c r="C53" s="30" t="e">
        <f>SUM(bahrain!#REF!,egypt!#REF!,jordan!#REF!,lebanon!#REF!,palestine!#REF!,sudan!#REF!,syria!#REF!,yemen!#REF!)</f>
        <v>#REF!</v>
      </c>
      <c r="D53" s="30">
        <f>SUM(bahrain!B53,egypt!B53,jordan!B53,lebanon!B53,palestine!B53,sudan!B53,syria!B53,yemen!B53)</f>
        <v>8308.6165049091524</v>
      </c>
      <c r="E53" s="30">
        <f>SUM(bahrain!C53,egypt!C53,jordan!C53,lebanon!C53,palestine!C53,sudan!C53,syria!C53,yemen!C53)</f>
        <v>7462.9967765469501</v>
      </c>
      <c r="F53" s="64">
        <f>SUM(bahrain!D53,egypt!D53,jordan!D53,lebanon!D53,palestine!D53,sudan!D53,syria!D53,yemen!D53)</f>
        <v>7248.9516201135175</v>
      </c>
      <c r="G53" s="30" t="e">
        <f>SUM(bahrain!#REF!,egypt!#REF!,jordan!#REF!,lebanon!#REF!,palestine!#REF!,sudan!#REF!,syria!#REF!,yemen!#REF!)</f>
        <v>#REF!</v>
      </c>
      <c r="H53" s="30" t="e">
        <f>SUM(bahrain!#REF!,egypt!#REF!,jordan!#REF!,lebanon!#REF!,palestine!#REF!,sudan!#REF!,syria!#REF!,yemen!#REF!)</f>
        <v>#REF!</v>
      </c>
      <c r="I53" s="30">
        <f>SUM(bahrain!G53,egypt!G53,jordan!G53,lebanon!G53,palestine!G53,sudan!G53,syria!G53,yemen!G53)</f>
        <v>774.00986224275277</v>
      </c>
      <c r="J53" s="30">
        <f>SUM(bahrain!H53,egypt!H53,jordan!H53,lebanon!H53,palestine!H53,sudan!H53,syria!H53,yemen!H53)</f>
        <v>537.37992334396733</v>
      </c>
      <c r="K53" s="64">
        <f>SUM(bahrain!J53,egypt!I53,jordan!I53,lebanon!I53,palestine!I53,sudan!I53,syria!I53,yemen!I53)</f>
        <v>800.01003161321478</v>
      </c>
      <c r="L53" s="65" t="s">
        <v>82</v>
      </c>
      <c r="N53" s="185" t="e">
        <f>B53+'oil exporter'!B53-all!B53</f>
        <v>#REF!</v>
      </c>
      <c r="O53" s="185" t="e">
        <f>C53+'oil exporter'!C53-all!C53</f>
        <v>#REF!</v>
      </c>
      <c r="P53" s="185">
        <f>D53+'oil exporter'!D53-all!D53</f>
        <v>0</v>
      </c>
      <c r="Q53" s="185">
        <f>E53+'oil exporter'!E53-all!E53</f>
        <v>0</v>
      </c>
      <c r="R53" s="185">
        <f>F53+'oil exporter'!F53-all!F53</f>
        <v>0</v>
      </c>
      <c r="S53" s="185" t="e">
        <f>G53+'oil exporter'!G53-all!G53</f>
        <v>#REF!</v>
      </c>
      <c r="T53" s="185" t="e">
        <f>H53+'oil exporter'!H53-all!H53</f>
        <v>#REF!</v>
      </c>
      <c r="U53" s="185">
        <f>I53+'oil exporter'!I53-all!I53</f>
        <v>0</v>
      </c>
      <c r="V53" s="185">
        <f>J53+'oil exporter'!J53-all!J53</f>
        <v>0</v>
      </c>
      <c r="W53" s="185">
        <f>K53+'oil exporter'!K53-all!K53</f>
        <v>0</v>
      </c>
    </row>
    <row r="54" spans="1:23" ht="25.5" x14ac:dyDescent="0.2">
      <c r="A54" s="49" t="s">
        <v>83</v>
      </c>
      <c r="B54" s="67" t="e">
        <f>SUM(bahrain!#REF!,egypt!#REF!,jordan!#REF!,lebanon!#REF!,palestine!#REF!,sudan!#REF!,syria!#REF!,yemen!#REF!)</f>
        <v>#REF!</v>
      </c>
      <c r="C54" s="67" t="e">
        <f>SUM(bahrain!#REF!,egypt!#REF!,jordan!#REF!,lebanon!#REF!,palestine!#REF!,sudan!#REF!,syria!#REF!,yemen!#REF!)</f>
        <v>#REF!</v>
      </c>
      <c r="D54" s="67">
        <f>SUM(bahrain!B54,egypt!B54,jordan!B54,lebanon!B54,palestine!B54,sudan!B54,syria!B54,yemen!B54)</f>
        <v>8035.5497469003358</v>
      </c>
      <c r="E54" s="67">
        <f>SUM(bahrain!C54,egypt!C54,jordan!C54,lebanon!C54,palestine!C54,sudan!C54,syria!C54,yemen!C54)</f>
        <v>7018.0679391461417</v>
      </c>
      <c r="F54" s="141">
        <f>SUM(bahrain!D54,egypt!D54,jordan!D54,lebanon!D54,palestine!D54,sudan!D54,syria!D54,yemen!D54)</f>
        <v>6963.9319263951884</v>
      </c>
      <c r="G54" s="67" t="e">
        <f>SUM(bahrain!#REF!,egypt!#REF!,jordan!#REF!,lebanon!#REF!,palestine!#REF!,sudan!#REF!,syria!#REF!,yemen!#REF!)</f>
        <v>#REF!</v>
      </c>
      <c r="H54" s="67" t="e">
        <f>SUM(bahrain!#REF!,egypt!#REF!,jordan!#REF!,lebanon!#REF!,palestine!#REF!,sudan!#REF!,syria!#REF!,yemen!#REF!)</f>
        <v>#REF!</v>
      </c>
      <c r="I54" s="67">
        <f>SUM(bahrain!G54,egypt!G54,jordan!G54,lebanon!G54,palestine!G54,sudan!G54,syria!G54,yemen!G54)</f>
        <v>711.27432517452417</v>
      </c>
      <c r="J54" s="67">
        <f>SUM(bahrain!H54,egypt!H54,jordan!H54,lebanon!H54,palestine!H54,sudan!H54,syria!H54,yemen!H54)</f>
        <v>489.95678156610654</v>
      </c>
      <c r="K54" s="141">
        <f>SUM(bahrain!J54,egypt!I54,jordan!I54,lebanon!I54,palestine!I54,sudan!I54,syria!I54,yemen!I54)</f>
        <v>738.17067504498448</v>
      </c>
      <c r="L54" s="50" t="s">
        <v>84</v>
      </c>
      <c r="N54" s="185" t="e">
        <f>B54+'oil exporter'!B54-all!B54</f>
        <v>#REF!</v>
      </c>
      <c r="O54" s="185" t="e">
        <f>C54+'oil exporter'!C54-all!C54</f>
        <v>#REF!</v>
      </c>
      <c r="P54" s="185">
        <f>D54+'oil exporter'!D54-all!D54</f>
        <v>0</v>
      </c>
      <c r="Q54" s="185">
        <f>E54+'oil exporter'!E54-all!E54</f>
        <v>0</v>
      </c>
      <c r="R54" s="185">
        <f>F54+'oil exporter'!F54-all!F54</f>
        <v>0</v>
      </c>
      <c r="S54" s="185" t="e">
        <f>G54+'oil exporter'!G54-all!G54</f>
        <v>#REF!</v>
      </c>
      <c r="T54" s="185" t="e">
        <f>H54+'oil exporter'!H54-all!H54</f>
        <v>#REF!</v>
      </c>
      <c r="U54" s="185">
        <f>I54+'oil exporter'!I54-all!I54</f>
        <v>0</v>
      </c>
      <c r="V54" s="185">
        <f>J54+'oil exporter'!J54-all!J54</f>
        <v>0</v>
      </c>
      <c r="W54" s="185">
        <f>K54+'oil exporter'!K54-all!K54</f>
        <v>0</v>
      </c>
    </row>
    <row r="55" spans="1:23" x14ac:dyDescent="0.2">
      <c r="A55" s="38" t="s">
        <v>85</v>
      </c>
      <c r="B55" s="39" t="e">
        <f>SUM(bahrain!#REF!,egypt!#REF!,jordan!#REF!,lebanon!#REF!,palestine!#REF!,sudan!#REF!,syria!#REF!,yemen!#REF!)</f>
        <v>#REF!</v>
      </c>
      <c r="C55" s="39" t="e">
        <f>SUM(bahrain!#REF!,egypt!#REF!,jordan!#REF!,lebanon!#REF!,palestine!#REF!,sudan!#REF!,syria!#REF!,yemen!#REF!)</f>
        <v>#REF!</v>
      </c>
      <c r="D55" s="39">
        <f>SUM(bahrain!B55,egypt!B55,jordan!B55,lebanon!B55,palestine!B55,sudan!B55,syria!B55,yemen!B55)</f>
        <v>2460.6765406632453</v>
      </c>
      <c r="E55" s="39">
        <f>SUM(bahrain!C55,egypt!C55,jordan!C55,lebanon!C55,palestine!C55,sudan!C55,syria!C55,yemen!C55)</f>
        <v>1654.9797490925573</v>
      </c>
      <c r="F55" s="136">
        <f>SUM(bahrain!D55,egypt!D55,jordan!D55,lebanon!D55,palestine!D55,sudan!D55,syria!D55,yemen!D55)</f>
        <v>2196.6013463944732</v>
      </c>
      <c r="G55" s="39" t="e">
        <f>SUM(bahrain!#REF!,egypt!#REF!,jordan!#REF!,lebanon!#REF!,palestine!#REF!,sudan!#REF!,syria!#REF!,yemen!#REF!)</f>
        <v>#REF!</v>
      </c>
      <c r="H55" s="39" t="e">
        <f>SUM(bahrain!#REF!,egypt!#REF!,jordan!#REF!,lebanon!#REF!,palestine!#REF!,sudan!#REF!,syria!#REF!,yemen!#REF!)</f>
        <v>#REF!</v>
      </c>
      <c r="I55" s="39">
        <f>SUM(bahrain!G55,egypt!G55,jordan!G55,lebanon!G55,palestine!G55,sudan!G55,syria!G55,yemen!G55)</f>
        <v>10.366447902286589</v>
      </c>
      <c r="J55" s="39">
        <f>SUM(bahrain!H55,egypt!H55,jordan!H55,lebanon!H55,palestine!H55,sudan!H55,syria!H55,yemen!H55)</f>
        <v>7.5541664982589145</v>
      </c>
      <c r="K55" s="136">
        <f>SUM(bahrain!J55,egypt!I55,jordan!I55,lebanon!I55,palestine!I55,sudan!I55,syria!I55,yemen!I55)</f>
        <v>60.950891529562583</v>
      </c>
      <c r="L55" s="40" t="s">
        <v>86</v>
      </c>
      <c r="N55" s="185" t="e">
        <f>B55+'oil exporter'!B55-all!B55</f>
        <v>#REF!</v>
      </c>
      <c r="O55" s="185" t="e">
        <f>C55+'oil exporter'!C55-all!C55</f>
        <v>#REF!</v>
      </c>
      <c r="P55" s="185">
        <f>D55+'oil exporter'!D55-all!D55</f>
        <v>0</v>
      </c>
      <c r="Q55" s="185">
        <f>E55+'oil exporter'!E55-all!E55</f>
        <v>0</v>
      </c>
      <c r="R55" s="185">
        <f>F55+'oil exporter'!F55-all!F55</f>
        <v>0</v>
      </c>
      <c r="S55" s="185" t="e">
        <f>G55+'oil exporter'!G55-all!G55</f>
        <v>#REF!</v>
      </c>
      <c r="T55" s="185" t="e">
        <f>H55+'oil exporter'!H55-all!H55</f>
        <v>#REF!</v>
      </c>
      <c r="U55" s="185">
        <f>I55+'oil exporter'!I55-all!I55</f>
        <v>0</v>
      </c>
      <c r="V55" s="185">
        <f>J55+'oil exporter'!J55-all!J55</f>
        <v>0</v>
      </c>
      <c r="W55" s="185">
        <f>K55+'oil exporter'!K55-all!K55</f>
        <v>0</v>
      </c>
    </row>
    <row r="56" spans="1:23" x14ac:dyDescent="0.2">
      <c r="A56" s="41" t="s">
        <v>87</v>
      </c>
      <c r="B56" s="39" t="e">
        <f>SUM(bahrain!#REF!,egypt!#REF!,jordan!#REF!,lebanon!#REF!,palestine!#REF!,sudan!#REF!,syria!#REF!,yemen!#REF!)</f>
        <v>#REF!</v>
      </c>
      <c r="C56" s="39" t="e">
        <f>SUM(bahrain!#REF!,egypt!#REF!,jordan!#REF!,lebanon!#REF!,palestine!#REF!,sudan!#REF!,syria!#REF!,yemen!#REF!)</f>
        <v>#REF!</v>
      </c>
      <c r="D56" s="39">
        <f>SUM(bahrain!B56,egypt!B56,jordan!B56,lebanon!B56,palestine!B56,sudan!B56,syria!B56,yemen!B56)</f>
        <v>0.87803352388797362</v>
      </c>
      <c r="E56" s="39">
        <f>SUM(bahrain!C56,egypt!C56,jordan!C56,lebanon!C56,palestine!C56,sudan!C56,syria!C56,yemen!C56)</f>
        <v>5.0174514118616393</v>
      </c>
      <c r="F56" s="136">
        <f>SUM(bahrain!D56,egypt!D56,jordan!D56,lebanon!D56,palestine!D56,sudan!D56,syria!D56,yemen!D56)</f>
        <v>0.94143199999999994</v>
      </c>
      <c r="G56" s="39" t="e">
        <f>SUM(bahrain!#REF!,egypt!#REF!,jordan!#REF!,lebanon!#REF!,palestine!#REF!,sudan!#REF!,syria!#REF!,yemen!#REF!)</f>
        <v>#REF!</v>
      </c>
      <c r="H56" s="39" t="e">
        <f>SUM(bahrain!#REF!,egypt!#REF!,jordan!#REF!,lebanon!#REF!,palestine!#REF!,sudan!#REF!,syria!#REF!,yemen!#REF!)</f>
        <v>#REF!</v>
      </c>
      <c r="I56" s="39">
        <f>SUM(bahrain!G56,egypt!G56,jordan!G56,lebanon!G56,palestine!G56,sudan!G56,syria!G56,yemen!G56)</f>
        <v>0.45515738246985438</v>
      </c>
      <c r="J56" s="39">
        <f>SUM(bahrain!H56,egypt!H56,jordan!H56,lebanon!H56,palestine!H56,sudan!H56,syria!H56,yemen!H56)</f>
        <v>0.25517424352101498</v>
      </c>
      <c r="K56" s="136">
        <f>SUM(bahrain!J56,egypt!I56,jordan!I56,lebanon!I56,palestine!I56,sudan!I56,syria!I56,yemen!I56)</f>
        <v>0.18568022535000001</v>
      </c>
      <c r="L56" s="42" t="s">
        <v>88</v>
      </c>
      <c r="N56" s="185" t="e">
        <f>B56+'oil exporter'!B56-all!B56</f>
        <v>#REF!</v>
      </c>
      <c r="O56" s="185" t="e">
        <f>C56+'oil exporter'!C56-all!C56</f>
        <v>#REF!</v>
      </c>
      <c r="P56" s="185">
        <f>D56+'oil exporter'!D56-all!D56</f>
        <v>0</v>
      </c>
      <c r="Q56" s="185">
        <f>E56+'oil exporter'!E56-all!E56</f>
        <v>0</v>
      </c>
      <c r="R56" s="185">
        <f>F56+'oil exporter'!F56-all!F56</f>
        <v>0</v>
      </c>
      <c r="S56" s="185" t="e">
        <f>G56+'oil exporter'!G56-all!G56</f>
        <v>#REF!</v>
      </c>
      <c r="T56" s="185" t="e">
        <f>H56+'oil exporter'!H56-all!H56</f>
        <v>#REF!</v>
      </c>
      <c r="U56" s="185">
        <f>I56+'oil exporter'!I56-all!I56</f>
        <v>0</v>
      </c>
      <c r="V56" s="185">
        <f>J56+'oil exporter'!J56-all!J56</f>
        <v>0</v>
      </c>
      <c r="W56" s="185">
        <f>K56+'oil exporter'!K56-all!K56</f>
        <v>0</v>
      </c>
    </row>
    <row r="57" spans="1:23" x14ac:dyDescent="0.2">
      <c r="A57" s="38" t="s">
        <v>89</v>
      </c>
      <c r="B57" s="39" t="e">
        <f>SUM(bahrain!#REF!,egypt!#REF!,jordan!#REF!,lebanon!#REF!,palestine!#REF!,sudan!#REF!,syria!#REF!,yemen!#REF!)</f>
        <v>#REF!</v>
      </c>
      <c r="C57" s="39" t="e">
        <f>SUM(bahrain!#REF!,egypt!#REF!,jordan!#REF!,lebanon!#REF!,palestine!#REF!,sudan!#REF!,syria!#REF!,yemen!#REF!)</f>
        <v>#REF!</v>
      </c>
      <c r="D57" s="39">
        <f>SUM(bahrain!B57,egypt!B57,jordan!B57,lebanon!B57,palestine!B57,sudan!B57,syria!B57,yemen!B57)</f>
        <v>4933.9069016975636</v>
      </c>
      <c r="E57" s="39">
        <f>SUM(bahrain!C57,egypt!C57,jordan!C57,lebanon!C57,palestine!C57,sudan!C57,syria!C57,yemen!C57)</f>
        <v>4677.610280164331</v>
      </c>
      <c r="F57" s="136">
        <f>SUM(bahrain!D57,egypt!D57,jordan!D57,lebanon!D57,palestine!D57,sudan!D57,syria!D57,yemen!D57)</f>
        <v>3915.055197551404</v>
      </c>
      <c r="G57" s="39" t="e">
        <f>SUM(bahrain!#REF!,egypt!#REF!,jordan!#REF!,lebanon!#REF!,palestine!#REF!,sudan!#REF!,syria!#REF!,yemen!#REF!)</f>
        <v>#REF!</v>
      </c>
      <c r="H57" s="39" t="e">
        <f>SUM(bahrain!#REF!,egypt!#REF!,jordan!#REF!,lebanon!#REF!,palestine!#REF!,sudan!#REF!,syria!#REF!,yemen!#REF!)</f>
        <v>#REF!</v>
      </c>
      <c r="I57" s="39">
        <f>SUM(bahrain!G57,egypt!G57,jordan!G57,lebanon!G57,palestine!G57,sudan!G57,syria!G57,yemen!G57)</f>
        <v>392.9809828094709</v>
      </c>
      <c r="J57" s="39">
        <f>SUM(bahrain!H57,egypt!H57,jordan!H57,lebanon!H57,palestine!H57,sudan!H57,syria!H57,yemen!H57)</f>
        <v>297.42291117789966</v>
      </c>
      <c r="K57" s="136">
        <f>SUM(bahrain!J57,egypt!I57,jordan!I57,lebanon!I57,palestine!I57,sudan!I57,syria!I57,yemen!I57)</f>
        <v>291.15856904054039</v>
      </c>
      <c r="L57" s="40" t="s">
        <v>90</v>
      </c>
      <c r="N57" s="185" t="e">
        <f>B57+'oil exporter'!B57-all!B57</f>
        <v>#REF!</v>
      </c>
      <c r="O57" s="185" t="e">
        <f>C57+'oil exporter'!C57-all!C57</f>
        <v>#REF!</v>
      </c>
      <c r="P57" s="185">
        <f>D57+'oil exporter'!D57-all!D57</f>
        <v>0</v>
      </c>
      <c r="Q57" s="185">
        <f>E57+'oil exporter'!E57-all!E57</f>
        <v>0</v>
      </c>
      <c r="R57" s="185">
        <f>F57+'oil exporter'!F57-all!F57</f>
        <v>0</v>
      </c>
      <c r="S57" s="185" t="e">
        <f>G57+'oil exporter'!G57-all!G57</f>
        <v>#REF!</v>
      </c>
      <c r="T57" s="185" t="e">
        <f>H57+'oil exporter'!H57-all!H57</f>
        <v>#REF!</v>
      </c>
      <c r="U57" s="185">
        <f>I57+'oil exporter'!I57-all!I57</f>
        <v>0</v>
      </c>
      <c r="V57" s="185">
        <f>J57+'oil exporter'!J57-all!J57</f>
        <v>0</v>
      </c>
      <c r="W57" s="185">
        <f>K57+'oil exporter'!K57-all!K57</f>
        <v>0</v>
      </c>
    </row>
    <row r="58" spans="1:23" x14ac:dyDescent="0.2">
      <c r="A58" s="41" t="s">
        <v>91</v>
      </c>
      <c r="B58" s="39" t="e">
        <f>SUM(bahrain!#REF!,egypt!#REF!,jordan!#REF!,lebanon!#REF!,palestine!#REF!,sudan!#REF!,syria!#REF!,yemen!#REF!)</f>
        <v>#REF!</v>
      </c>
      <c r="C58" s="39" t="e">
        <f>SUM(bahrain!#REF!,egypt!#REF!,jordan!#REF!,lebanon!#REF!,palestine!#REF!,sudan!#REF!,syria!#REF!,yemen!#REF!)</f>
        <v>#REF!</v>
      </c>
      <c r="D58" s="39">
        <f>SUM(bahrain!B58,egypt!B58,jordan!B58,lebanon!B58,palestine!B58,sudan!B58,syria!B58,yemen!B58)</f>
        <v>60.949505262443367</v>
      </c>
      <c r="E58" s="39">
        <f>SUM(bahrain!C58,egypt!C58,jordan!C58,lebanon!C58,palestine!C58,sudan!C58,syria!C58,yemen!C58)</f>
        <v>126.56010328199754</v>
      </c>
      <c r="F58" s="136">
        <f>SUM(bahrain!D58,egypt!D58,jordan!D58,lebanon!D58,palestine!D58,sudan!D58,syria!D58,yemen!D58)</f>
        <v>160.5388221915122</v>
      </c>
      <c r="G58" s="39" t="e">
        <f>SUM(bahrain!#REF!,egypt!#REF!,jordan!#REF!,lebanon!#REF!,palestine!#REF!,sudan!#REF!,syria!#REF!,yemen!#REF!)</f>
        <v>#REF!</v>
      </c>
      <c r="H58" s="39" t="e">
        <f>SUM(bahrain!#REF!,egypt!#REF!,jordan!#REF!,lebanon!#REF!,palestine!#REF!,sudan!#REF!,syria!#REF!,yemen!#REF!)</f>
        <v>#REF!</v>
      </c>
      <c r="I58" s="39">
        <f>SUM(bahrain!G58,egypt!G58,jordan!G58,lebanon!G58,palestine!G58,sudan!G58,syria!G58,yemen!G58)</f>
        <v>71.030864262247817</v>
      </c>
      <c r="J58" s="39">
        <f>SUM(bahrain!H58,egypt!H58,jordan!H58,lebanon!H58,palestine!H58,sudan!H58,syria!H58,yemen!H58)</f>
        <v>74.732364992389051</v>
      </c>
      <c r="K58" s="136">
        <f>SUM(bahrain!J58,egypt!I58,jordan!I58,lebanon!I58,palestine!I58,sudan!I58,syria!I58,yemen!I58)</f>
        <v>163.56286145759998</v>
      </c>
      <c r="L58" s="42" t="s">
        <v>92</v>
      </c>
      <c r="N58" s="185" t="e">
        <f>B58+'oil exporter'!B58-all!B58</f>
        <v>#REF!</v>
      </c>
      <c r="O58" s="185" t="e">
        <f>C58+'oil exporter'!C58-all!C58</f>
        <v>#REF!</v>
      </c>
      <c r="P58" s="185">
        <f>D58+'oil exporter'!D58-all!D58</f>
        <v>0</v>
      </c>
      <c r="Q58" s="185">
        <f>E58+'oil exporter'!E58-all!E58</f>
        <v>0</v>
      </c>
      <c r="R58" s="185">
        <f>F58+'oil exporter'!F58-all!F58</f>
        <v>0</v>
      </c>
      <c r="S58" s="185" t="e">
        <f>G58+'oil exporter'!G58-all!G58</f>
        <v>#REF!</v>
      </c>
      <c r="T58" s="185" t="e">
        <f>H58+'oil exporter'!H58-all!H58</f>
        <v>#REF!</v>
      </c>
      <c r="U58" s="185">
        <f>I58+'oil exporter'!I58-all!I58</f>
        <v>0</v>
      </c>
      <c r="V58" s="185">
        <f>J58+'oil exporter'!J58-all!J58</f>
        <v>0</v>
      </c>
      <c r="W58" s="185">
        <f>K58+'oil exporter'!K58-all!K58</f>
        <v>0</v>
      </c>
    </row>
    <row r="59" spans="1:23" x14ac:dyDescent="0.2">
      <c r="A59" s="41" t="s">
        <v>93</v>
      </c>
      <c r="B59" s="39" t="e">
        <f>SUM(bahrain!#REF!,egypt!#REF!,jordan!#REF!,lebanon!#REF!,palestine!#REF!,sudan!#REF!,syria!#REF!,yemen!#REF!)</f>
        <v>#REF!</v>
      </c>
      <c r="C59" s="39" t="e">
        <f>SUM(bahrain!#REF!,egypt!#REF!,jordan!#REF!,lebanon!#REF!,palestine!#REF!,sudan!#REF!,syria!#REF!,yemen!#REF!)</f>
        <v>#REF!</v>
      </c>
      <c r="D59" s="39">
        <f>SUM(bahrain!B59,egypt!B59,jordan!B59,lebanon!B59,palestine!B59,sudan!B59,syria!B59,yemen!B59)</f>
        <v>103.37536720719946</v>
      </c>
      <c r="E59" s="39">
        <f>SUM(bahrain!C59,egypt!C59,jordan!C59,lebanon!C59,palestine!C59,sudan!C59,syria!C59,yemen!C59)</f>
        <v>66.2977482323424</v>
      </c>
      <c r="F59" s="136">
        <f>SUM(bahrain!D59,egypt!D59,jordan!D59,lebanon!D59,palestine!D59,sudan!D59,syria!D59,yemen!D59)</f>
        <v>71.729111930276488</v>
      </c>
      <c r="G59" s="39" t="e">
        <f>SUM(bahrain!#REF!,egypt!#REF!,jordan!#REF!,lebanon!#REF!,palestine!#REF!,sudan!#REF!,syria!#REF!,yemen!#REF!)</f>
        <v>#REF!</v>
      </c>
      <c r="H59" s="39" t="e">
        <f>SUM(bahrain!#REF!,egypt!#REF!,jordan!#REF!,lebanon!#REF!,palestine!#REF!,sudan!#REF!,syria!#REF!,yemen!#REF!)</f>
        <v>#REF!</v>
      </c>
      <c r="I59" s="39">
        <f>SUM(bahrain!G59,egypt!G59,jordan!G59,lebanon!G59,palestine!G59,sudan!G59,syria!G59,yemen!G59)</f>
        <v>3.755109688502702</v>
      </c>
      <c r="J59" s="39">
        <f>SUM(bahrain!H59,egypt!H59,jordan!H59,lebanon!H59,palestine!H59,sudan!H59,syria!H59,yemen!H59)</f>
        <v>2.3142901261255351</v>
      </c>
      <c r="K59" s="136">
        <f>SUM(bahrain!J59,egypt!I59,jordan!I59,lebanon!I59,palestine!I59,sudan!I59,syria!I59,yemen!I59)</f>
        <v>2.2222042477499997</v>
      </c>
      <c r="L59" s="42" t="s">
        <v>94</v>
      </c>
      <c r="N59" s="185" t="e">
        <f>B59+'oil exporter'!B59-all!B59</f>
        <v>#REF!</v>
      </c>
      <c r="O59" s="185" t="e">
        <f>C59+'oil exporter'!C59-all!C59</f>
        <v>#REF!</v>
      </c>
      <c r="P59" s="185">
        <f>D59+'oil exporter'!D59-all!D59</f>
        <v>0</v>
      </c>
      <c r="Q59" s="185">
        <f>E59+'oil exporter'!E59-all!E59</f>
        <v>0</v>
      </c>
      <c r="R59" s="185">
        <f>F59+'oil exporter'!F59-all!F59</f>
        <v>0</v>
      </c>
      <c r="S59" s="185" t="e">
        <f>G59+'oil exporter'!G59-all!G59</f>
        <v>#REF!</v>
      </c>
      <c r="T59" s="185" t="e">
        <f>H59+'oil exporter'!H59-all!H59</f>
        <v>#REF!</v>
      </c>
      <c r="U59" s="185">
        <f>I59+'oil exporter'!I59-all!I59</f>
        <v>0</v>
      </c>
      <c r="V59" s="185">
        <f>J59+'oil exporter'!J59-all!J59</f>
        <v>0</v>
      </c>
      <c r="W59" s="185">
        <f>K59+'oil exporter'!K59-all!K59</f>
        <v>0</v>
      </c>
    </row>
    <row r="60" spans="1:23" x14ac:dyDescent="0.2">
      <c r="A60" s="41" t="s">
        <v>95</v>
      </c>
      <c r="B60" s="39" t="e">
        <f>SUM(bahrain!#REF!,egypt!#REF!,jordan!#REF!,lebanon!#REF!,palestine!#REF!,sudan!#REF!,syria!#REF!,yemen!#REF!)</f>
        <v>#REF!</v>
      </c>
      <c r="C60" s="39" t="e">
        <f>SUM(bahrain!#REF!,egypt!#REF!,jordan!#REF!,lebanon!#REF!,palestine!#REF!,sudan!#REF!,syria!#REF!,yemen!#REF!)</f>
        <v>#REF!</v>
      </c>
      <c r="D60" s="39">
        <f>SUM(bahrain!B60,egypt!B60,jordan!B60,lebanon!B60,palestine!B60,sudan!B60,syria!B60,yemen!B60)</f>
        <v>197.74097845499932</v>
      </c>
      <c r="E60" s="39">
        <f>SUM(bahrain!C60,egypt!C60,jordan!C60,lebanon!C60,palestine!C60,sudan!C60,syria!C60,yemen!C60)</f>
        <v>192.21233355354536</v>
      </c>
      <c r="F60" s="136">
        <f>SUM(bahrain!D60,egypt!D60,jordan!D60,lebanon!D60,palestine!D60,sudan!D60,syria!D60,yemen!D60)</f>
        <v>197.23270079907249</v>
      </c>
      <c r="G60" s="39" t="e">
        <f>SUM(bahrain!#REF!,egypt!#REF!,jordan!#REF!,lebanon!#REF!,palestine!#REF!,sudan!#REF!,syria!#REF!,yemen!#REF!)</f>
        <v>#REF!</v>
      </c>
      <c r="H60" s="39" t="e">
        <f>SUM(bahrain!#REF!,egypt!#REF!,jordan!#REF!,lebanon!#REF!,palestine!#REF!,sudan!#REF!,syria!#REF!,yemen!#REF!)</f>
        <v>#REF!</v>
      </c>
      <c r="I60" s="39">
        <f>SUM(bahrain!G60,egypt!G60,jordan!G60,lebanon!G60,palestine!G60,sudan!G60,syria!G60,yemen!G60)</f>
        <v>75.17992365249772</v>
      </c>
      <c r="J60" s="39">
        <f>SUM(bahrain!H60,egypt!H60,jordan!H60,lebanon!H60,palestine!H60,sudan!H60,syria!H60,yemen!H60)</f>
        <v>35.346999450761089</v>
      </c>
      <c r="K60" s="136">
        <f>SUM(bahrain!J60,egypt!I60,jordan!I60,lebanon!I60,palestine!I60,sudan!I60,syria!I60,yemen!I60)</f>
        <v>69.32161266983212</v>
      </c>
      <c r="L60" s="42" t="s">
        <v>96</v>
      </c>
      <c r="N60" s="185" t="e">
        <f>B60+'oil exporter'!B60-all!B60</f>
        <v>#REF!</v>
      </c>
      <c r="O60" s="185" t="e">
        <f>C60+'oil exporter'!C60-all!C60</f>
        <v>#REF!</v>
      </c>
      <c r="P60" s="185">
        <f>D60+'oil exporter'!D60-all!D60</f>
        <v>0</v>
      </c>
      <c r="Q60" s="185">
        <f>E60+'oil exporter'!E60-all!E60</f>
        <v>0</v>
      </c>
      <c r="R60" s="185">
        <f>F60+'oil exporter'!F60-all!F60</f>
        <v>0</v>
      </c>
      <c r="S60" s="185" t="e">
        <f>G60+'oil exporter'!G60-all!G60</f>
        <v>#REF!</v>
      </c>
      <c r="T60" s="185" t="e">
        <f>H60+'oil exporter'!H60-all!H60</f>
        <v>#REF!</v>
      </c>
      <c r="U60" s="185">
        <f>I60+'oil exporter'!I60-all!I60</f>
        <v>0</v>
      </c>
      <c r="V60" s="185">
        <f>J60+'oil exporter'!J60-all!J60</f>
        <v>0</v>
      </c>
      <c r="W60" s="185">
        <f>K60+'oil exporter'!K60-all!K60</f>
        <v>0</v>
      </c>
    </row>
    <row r="61" spans="1:23" x14ac:dyDescent="0.2">
      <c r="A61" s="38" t="s">
        <v>55</v>
      </c>
      <c r="B61" s="51" t="e">
        <f>SUM(bahrain!#REF!,egypt!#REF!,jordan!#REF!,lebanon!#REF!,palestine!#REF!,sudan!#REF!,syria!#REF!,yemen!#REF!)</f>
        <v>#REF!</v>
      </c>
      <c r="C61" s="51" t="e">
        <f>SUM(bahrain!#REF!,egypt!#REF!,jordan!#REF!,lebanon!#REF!,palestine!#REF!,sudan!#REF!,syria!#REF!,yemen!#REF!)</f>
        <v>#REF!</v>
      </c>
      <c r="D61" s="51">
        <f>SUM(bahrain!B61,egypt!B61,jordan!B61,lebanon!B61,palestine!B61,sudan!B61,syria!B61,yemen!B61)</f>
        <v>277.97390941043636</v>
      </c>
      <c r="E61" s="51">
        <f>SUM(bahrain!C61,egypt!C61,jordan!C61,lebanon!C61,palestine!C61,sudan!C61,syria!C61,yemen!C61)</f>
        <v>295.3351578395276</v>
      </c>
      <c r="F61" s="159">
        <f>SUM(bahrain!D61,egypt!D61,jordan!D61,lebanon!D61,palestine!D61,sudan!D61,syria!D61,yemen!D61)</f>
        <v>421.75751168075652</v>
      </c>
      <c r="G61" s="39" t="e">
        <f>SUM(bahrain!#REF!,egypt!#REF!,jordan!#REF!,lebanon!#REF!,palestine!#REF!,sudan!#REF!,syria!#REF!,yemen!#REF!)</f>
        <v>#REF!</v>
      </c>
      <c r="H61" s="39" t="e">
        <f>SUM(bahrain!#REF!,egypt!#REF!,jordan!#REF!,lebanon!#REF!,palestine!#REF!,sudan!#REF!,syria!#REF!,yemen!#REF!)</f>
        <v>#REF!</v>
      </c>
      <c r="I61" s="39">
        <f>SUM(bahrain!G61,egypt!G61,jordan!G61,lebanon!G61,palestine!G61,sudan!G61,syria!G61,yemen!G61)</f>
        <v>157.4248005054375</v>
      </c>
      <c r="J61" s="39">
        <f>SUM(bahrain!H61,egypt!H61,jordan!H61,lebanon!H61,palestine!H61,sudan!H61,syria!H61,yemen!H61)</f>
        <v>72.191337065266282</v>
      </c>
      <c r="K61" s="136">
        <f>SUM(bahrain!J61,egypt!I61,jordan!I61,lebanon!I61,palestine!I61,sudan!I61,syria!I61,yemen!I61)</f>
        <v>150.76381238974005</v>
      </c>
      <c r="L61" s="40" t="s">
        <v>56</v>
      </c>
      <c r="N61" s="185" t="e">
        <f>B61+'oil exporter'!B61-all!B61</f>
        <v>#REF!</v>
      </c>
      <c r="O61" s="185" t="e">
        <f>C61+'oil exporter'!C61-all!C61</f>
        <v>#REF!</v>
      </c>
      <c r="P61" s="185">
        <f>D61+'oil exporter'!D61-all!D61</f>
        <v>0</v>
      </c>
      <c r="Q61" s="185">
        <f>E61+'oil exporter'!E61-all!E61</f>
        <v>0</v>
      </c>
      <c r="R61" s="185">
        <f>F61+'oil exporter'!F61-all!F61</f>
        <v>0</v>
      </c>
      <c r="S61" s="185" t="e">
        <f>G61+'oil exporter'!G61-all!G61</f>
        <v>#REF!</v>
      </c>
      <c r="T61" s="185" t="e">
        <f>H61+'oil exporter'!H61-all!H61</f>
        <v>#REF!</v>
      </c>
      <c r="U61" s="185">
        <f>I61+'oil exporter'!I61-all!I61</f>
        <v>0</v>
      </c>
      <c r="V61" s="185">
        <f>J61+'oil exporter'!J61-all!J61</f>
        <v>0</v>
      </c>
      <c r="W61" s="185">
        <f>K61+'oil exporter'!K61-all!K61</f>
        <v>0</v>
      </c>
    </row>
    <row r="62" spans="1:23" ht="13.5" thickBot="1" x14ac:dyDescent="0.25">
      <c r="A62" s="21" t="s">
        <v>97</v>
      </c>
      <c r="B62" s="39" t="e">
        <f>SUM(bahrain!#REF!,egypt!#REF!,jordan!#REF!,lebanon!#REF!,palestine!#REF!,sudan!#REF!,syria!#REF!,yemen!#REF!)</f>
        <v>#REF!</v>
      </c>
      <c r="C62" s="39" t="e">
        <f>SUM(bahrain!#REF!,egypt!#REF!,jordan!#REF!,lebanon!#REF!,palestine!#REF!,sudan!#REF!,syria!#REF!,yemen!#REF!)</f>
        <v>#REF!</v>
      </c>
      <c r="D62" s="39">
        <f>SUM(bahrain!B62,egypt!B62,jordan!B62,lebanon!B62,palestine!B62,sudan!B62,syria!B62,yemen!B62)</f>
        <v>273.06675800881584</v>
      </c>
      <c r="E62" s="39">
        <f>SUM(bahrain!C62,egypt!C62,jordan!C62,lebanon!C62,palestine!C62,sudan!C62,syria!C62,yemen!C62)</f>
        <v>444.92883740080765</v>
      </c>
      <c r="F62" s="136">
        <f>SUM(bahrain!D62,egypt!D62,jordan!D62,lebanon!D62,palestine!D62,sudan!D62,syria!D62,yemen!D62)</f>
        <v>285.01969371832945</v>
      </c>
      <c r="G62" s="68" t="e">
        <f>SUM(bahrain!#REF!,egypt!#REF!,jordan!#REF!,lebanon!#REF!,palestine!#REF!,sudan!#REF!,syria!#REF!,yemen!#REF!)</f>
        <v>#REF!</v>
      </c>
      <c r="H62" s="68" t="e">
        <f>SUM(bahrain!#REF!,egypt!#REF!,jordan!#REF!,lebanon!#REF!,palestine!#REF!,sudan!#REF!,syria!#REF!,yemen!#REF!)</f>
        <v>#REF!</v>
      </c>
      <c r="I62" s="68">
        <f>SUM(bahrain!G62,egypt!G62,jordan!G62,lebanon!G62,palestine!G62,sudan!G62,syria!G62,yemen!G62)</f>
        <v>62.721250795033853</v>
      </c>
      <c r="J62" s="68">
        <f>SUM(bahrain!H62,egypt!H62,jordan!H62,lebanon!H62,palestine!H62,sudan!H62,syria!H62,yemen!H62)</f>
        <v>47.423141777860756</v>
      </c>
      <c r="K62" s="142">
        <f>SUM(bahrain!J62,egypt!I62,jordan!I62,lebanon!I62,palestine!I62,sudan!I62,syria!I62,yemen!I62)</f>
        <v>61.839356568230457</v>
      </c>
      <c r="L62" s="50" t="s">
        <v>98</v>
      </c>
      <c r="N62" s="185" t="e">
        <f>B62+'oil exporter'!B62-all!B62</f>
        <v>#REF!</v>
      </c>
      <c r="O62" s="185" t="e">
        <f>C62+'oil exporter'!C62-all!C62</f>
        <v>#REF!</v>
      </c>
      <c r="P62" s="185">
        <f>D62+'oil exporter'!D62-all!D62</f>
        <v>0</v>
      </c>
      <c r="Q62" s="185">
        <f>E62+'oil exporter'!E62-all!E62</f>
        <v>0</v>
      </c>
      <c r="R62" s="185">
        <f>F62+'oil exporter'!F62-all!F62</f>
        <v>0</v>
      </c>
      <c r="S62" s="185" t="e">
        <f>G62+'oil exporter'!G62-all!G62</f>
        <v>#REF!</v>
      </c>
      <c r="T62" s="185" t="e">
        <f>H62+'oil exporter'!H62-all!H62</f>
        <v>#REF!</v>
      </c>
      <c r="U62" s="185">
        <f>I62+'oil exporter'!I62-all!I62</f>
        <v>0</v>
      </c>
      <c r="V62" s="185">
        <f>J62+'oil exporter'!J62-all!J62</f>
        <v>0</v>
      </c>
      <c r="W62" s="185">
        <f>K62+'oil exporter'!K62-all!K62</f>
        <v>0</v>
      </c>
    </row>
    <row r="63" spans="1:23" ht="19.5" thickBot="1" x14ac:dyDescent="0.35">
      <c r="A63" s="14" t="s">
        <v>99</v>
      </c>
      <c r="B63" s="15" t="e">
        <f>SUM(bahrain!#REF!,egypt!#REF!,jordan!#REF!,lebanon!#REF!,palestine!#REF!,sudan!#REF!,syria!#REF!,yemen!#REF!)</f>
        <v>#REF!</v>
      </c>
      <c r="C63" s="15" t="e">
        <f>SUM(bahrain!#REF!,egypt!#REF!,jordan!#REF!,lebanon!#REF!,palestine!#REF!,sudan!#REF!,syria!#REF!,yemen!#REF!)</f>
        <v>#REF!</v>
      </c>
      <c r="D63" s="15">
        <f>SUM(bahrain!B63,egypt!B63,jordan!B63,lebanon!B63,palestine!B63,sudan!B63,syria!B63,yemen!B63)</f>
        <v>2078.159194206241</v>
      </c>
      <c r="E63" s="15">
        <f>SUM(bahrain!C63,egypt!C63,jordan!C63,lebanon!C63,palestine!C63,sudan!C63,syria!C63,yemen!C63)</f>
        <v>2548.0554075686996</v>
      </c>
      <c r="F63" s="130">
        <f>SUM(bahrain!D63,egypt!D63,jordan!D63,lebanon!D63,palestine!D63,sudan!D63,syria!D63,yemen!D63)</f>
        <v>2411.9559642432755</v>
      </c>
      <c r="G63" s="15" t="e">
        <f>SUM(bahrain!#REF!,egypt!#REF!,jordan!#REF!,lebanon!#REF!,palestine!#REF!,sudan!#REF!,syria!#REF!,yemen!#REF!)</f>
        <v>#REF!</v>
      </c>
      <c r="H63" s="15" t="e">
        <f>SUM(bahrain!#REF!,egypt!#REF!,jordan!#REF!,lebanon!#REF!,palestine!#REF!,sudan!#REF!,syria!#REF!,yemen!#REF!)</f>
        <v>#REF!</v>
      </c>
      <c r="I63" s="15">
        <f>SUM(bahrain!G63,egypt!G63,jordan!G63,lebanon!G63,palestine!G63,sudan!G63,syria!G63,yemen!G63)</f>
        <v>220.71814294788345</v>
      </c>
      <c r="J63" s="15">
        <f>SUM(bahrain!H63,egypt!H63,jordan!H63,lebanon!H63,palestine!H63,sudan!H63,syria!H63,yemen!H63)</f>
        <v>386.39122857494573</v>
      </c>
      <c r="K63" s="130">
        <f>SUM(bahrain!J63,egypt!I63,jordan!I63,lebanon!I63,palestine!I63,sudan!I63,syria!I63,yemen!I63)</f>
        <v>148.37770245391718</v>
      </c>
      <c r="L63" s="62" t="s">
        <v>100</v>
      </c>
      <c r="N63" s="185" t="e">
        <f>B63+'oil exporter'!B63-all!B63</f>
        <v>#REF!</v>
      </c>
      <c r="O63" s="185" t="e">
        <f>C63+'oil exporter'!C63-all!C63</f>
        <v>#REF!</v>
      </c>
      <c r="P63" s="185">
        <f>D63+'oil exporter'!D63-all!D63</f>
        <v>0</v>
      </c>
      <c r="Q63" s="185">
        <f>E63+'oil exporter'!E63-all!E63</f>
        <v>0</v>
      </c>
      <c r="R63" s="185">
        <f>F63+'oil exporter'!F63-all!F63</f>
        <v>0</v>
      </c>
      <c r="S63" s="185" t="e">
        <f>G63+'oil exporter'!G63-all!G63</f>
        <v>#REF!</v>
      </c>
      <c r="T63" s="185" t="e">
        <f>H63+'oil exporter'!H63-all!H63</f>
        <v>#REF!</v>
      </c>
      <c r="U63" s="185">
        <f>I63+'oil exporter'!I63-all!I63</f>
        <v>0</v>
      </c>
      <c r="V63" s="185">
        <f>J63+'oil exporter'!J63-all!J63</f>
        <v>0</v>
      </c>
      <c r="W63" s="185">
        <f>K63+'oil exporter'!K63-all!K63</f>
        <v>0</v>
      </c>
    </row>
    <row r="64" spans="1:23" ht="15" thickBot="1" x14ac:dyDescent="0.25">
      <c r="A64" s="63" t="s">
        <v>7</v>
      </c>
      <c r="B64" s="30" t="e">
        <f>SUM(bahrain!#REF!,egypt!#REF!,jordan!#REF!,lebanon!#REF!,palestine!#REF!,sudan!#REF!,syria!#REF!,yemen!#REF!)</f>
        <v>#REF!</v>
      </c>
      <c r="C64" s="30" t="e">
        <f>SUM(bahrain!#REF!,egypt!#REF!,jordan!#REF!,lebanon!#REF!,palestine!#REF!,sudan!#REF!,syria!#REF!,yemen!#REF!)</f>
        <v>#REF!</v>
      </c>
      <c r="D64" s="30">
        <f>SUM(bahrain!B64,egypt!B64,jordan!B64,lebanon!B64,palestine!B64,sudan!B64,syria!B64,yemen!B64)</f>
        <v>2075.0543771780162</v>
      </c>
      <c r="E64" s="30">
        <f>SUM(bahrain!C64,egypt!C64,jordan!C64,lebanon!C64,palestine!C64,sudan!C64,syria!C64,yemen!C64)</f>
        <v>2545.1786408869211</v>
      </c>
      <c r="F64" s="64">
        <f>SUM(bahrain!D64,egypt!D64,jordan!D64,lebanon!D64,palestine!D64,sudan!D64,syria!D64,yemen!D64)</f>
        <v>2409.1117040512222</v>
      </c>
      <c r="G64" s="30" t="e">
        <f>SUM(bahrain!#REF!,egypt!#REF!,jordan!#REF!,lebanon!#REF!,palestine!#REF!,sudan!#REF!,syria!#REF!,yemen!#REF!)</f>
        <v>#REF!</v>
      </c>
      <c r="H64" s="30" t="e">
        <f>SUM(bahrain!#REF!,egypt!#REF!,jordan!#REF!,lebanon!#REF!,palestine!#REF!,sudan!#REF!,syria!#REF!,yemen!#REF!)</f>
        <v>#REF!</v>
      </c>
      <c r="I64" s="30">
        <f>SUM(bahrain!G64,egypt!G64,jordan!G64,lebanon!G64,palestine!G64,sudan!G64,syria!G64,yemen!G64)</f>
        <v>219.00864212768479</v>
      </c>
      <c r="J64" s="30">
        <f>SUM(bahrain!H64,egypt!H64,jordan!H64,lebanon!H64,palestine!H64,sudan!H64,syria!H64,yemen!H64)</f>
        <v>385.21057835207625</v>
      </c>
      <c r="K64" s="64">
        <f>SUM(bahrain!J64,egypt!I64,jordan!I64,lebanon!I64,palestine!I64,sudan!I64,syria!I64,yemen!I64)</f>
        <v>147.47379344242049</v>
      </c>
      <c r="L64" s="69" t="s">
        <v>101</v>
      </c>
      <c r="N64" s="185" t="e">
        <f>B64+'oil exporter'!B64-all!B64</f>
        <v>#REF!</v>
      </c>
      <c r="O64" s="185" t="e">
        <f>C64+'oil exporter'!C64-all!C64</f>
        <v>#REF!</v>
      </c>
      <c r="P64" s="185">
        <f>D64+'oil exporter'!D64-all!D64</f>
        <v>0</v>
      </c>
      <c r="Q64" s="185">
        <f>E64+'oil exporter'!E64-all!E64</f>
        <v>0</v>
      </c>
      <c r="R64" s="185">
        <f>F64+'oil exporter'!F64-all!F64</f>
        <v>0</v>
      </c>
      <c r="S64" s="185" t="e">
        <f>G64+'oil exporter'!G64-all!G64</f>
        <v>#REF!</v>
      </c>
      <c r="T64" s="185" t="e">
        <f>H64+'oil exporter'!H64-all!H64</f>
        <v>#REF!</v>
      </c>
      <c r="U64" s="185">
        <f>I64+'oil exporter'!I64-all!I64</f>
        <v>0</v>
      </c>
      <c r="V64" s="185">
        <f>J64+'oil exporter'!J64-all!J64</f>
        <v>0</v>
      </c>
      <c r="W64" s="185">
        <f>K64+'oil exporter'!K64-all!K64</f>
        <v>0</v>
      </c>
    </row>
    <row r="65" spans="1:23" x14ac:dyDescent="0.2">
      <c r="A65" s="38" t="s">
        <v>102</v>
      </c>
      <c r="B65" s="39" t="e">
        <f>SUM(bahrain!#REF!,egypt!#REF!,jordan!#REF!,lebanon!#REF!,palestine!#REF!,sudan!#REF!,syria!#REF!,yemen!#REF!)</f>
        <v>#REF!</v>
      </c>
      <c r="C65" s="39" t="e">
        <f>SUM(bahrain!#REF!,egypt!#REF!,jordan!#REF!,lebanon!#REF!,palestine!#REF!,sudan!#REF!,syria!#REF!,yemen!#REF!)</f>
        <v>#REF!</v>
      </c>
      <c r="D65" s="39">
        <f>SUM(bahrain!B65,egypt!B65,jordan!B65,lebanon!B65,palestine!B65,sudan!B65,syria!B65,yemen!B65)</f>
        <v>1609.5735108500046</v>
      </c>
      <c r="E65" s="39">
        <f>SUM(bahrain!C65,egypt!C65,jordan!C65,lebanon!C65,palestine!C65,sudan!C65,syria!C65,yemen!C65)</f>
        <v>2006.0362292666946</v>
      </c>
      <c r="F65" s="136">
        <f>SUM(bahrain!D65,egypt!D65,jordan!D65,lebanon!D65,palestine!D65,sudan!D65,syria!D65,yemen!D65)</f>
        <v>1898.6471210739896</v>
      </c>
      <c r="G65" s="39" t="e">
        <f>SUM(bahrain!#REF!,egypt!#REF!,jordan!#REF!,lebanon!#REF!,palestine!#REF!,sudan!#REF!,syria!#REF!,yemen!#REF!)</f>
        <v>#REF!</v>
      </c>
      <c r="H65" s="39" t="e">
        <f>SUM(bahrain!#REF!,egypt!#REF!,jordan!#REF!,lebanon!#REF!,palestine!#REF!,sudan!#REF!,syria!#REF!,yemen!#REF!)</f>
        <v>#REF!</v>
      </c>
      <c r="I65" s="39">
        <f>SUM(bahrain!G65,egypt!G65,jordan!G65,lebanon!G65,palestine!G65,sudan!G65,syria!G65,yemen!G65)</f>
        <v>180.56273638987983</v>
      </c>
      <c r="J65" s="39">
        <f>SUM(bahrain!H65,egypt!H65,jordan!H65,lebanon!H65,palestine!H65,sudan!H65,syria!H65,yemen!H65)</f>
        <v>194.81795510998384</v>
      </c>
      <c r="K65" s="136">
        <f>SUM(bahrain!J65,egypt!I65,jordan!I65,lebanon!I65,palestine!I65,sudan!I65,syria!I65,yemen!I65)</f>
        <v>139.76130110153176</v>
      </c>
      <c r="L65" s="40" t="s">
        <v>103</v>
      </c>
      <c r="N65" s="185" t="e">
        <f>B65+'oil exporter'!B65-all!B65</f>
        <v>#REF!</v>
      </c>
      <c r="O65" s="185" t="e">
        <f>C65+'oil exporter'!C65-all!C65</f>
        <v>#REF!</v>
      </c>
      <c r="P65" s="185">
        <f>D65+'oil exporter'!D65-all!D65</f>
        <v>0</v>
      </c>
      <c r="Q65" s="185">
        <f>E65+'oil exporter'!E65-all!E65</f>
        <v>0</v>
      </c>
      <c r="R65" s="185">
        <f>F65+'oil exporter'!F65-all!F65</f>
        <v>0</v>
      </c>
      <c r="S65" s="185" t="e">
        <f>G65+'oil exporter'!G65-all!G65</f>
        <v>#REF!</v>
      </c>
      <c r="T65" s="185" t="e">
        <f>H65+'oil exporter'!H65-all!H65</f>
        <v>#REF!</v>
      </c>
      <c r="U65" s="185">
        <f>I65+'oil exporter'!I65-all!I65</f>
        <v>0</v>
      </c>
      <c r="V65" s="185">
        <f>J65+'oil exporter'!J65-all!J65</f>
        <v>0</v>
      </c>
      <c r="W65" s="185">
        <f>K65+'oil exporter'!K65-all!K65</f>
        <v>0</v>
      </c>
    </row>
    <row r="66" spans="1:23" s="13" customFormat="1" ht="13.5" thickBot="1" x14ac:dyDescent="0.25">
      <c r="A66" s="38" t="s">
        <v>104</v>
      </c>
      <c r="B66" s="39" t="e">
        <f>SUM(bahrain!#REF!,egypt!#REF!,jordan!#REF!,lebanon!#REF!,palestine!#REF!,sudan!#REF!,syria!#REF!,yemen!#REF!)</f>
        <v>#REF!</v>
      </c>
      <c r="C66" s="39" t="e">
        <f>SUM(bahrain!#REF!,egypt!#REF!,jordan!#REF!,lebanon!#REF!,palestine!#REF!,sudan!#REF!,syria!#REF!,yemen!#REF!)</f>
        <v>#REF!</v>
      </c>
      <c r="D66" s="39">
        <f>SUM(bahrain!B66,egypt!B66,jordan!B66,lebanon!B66,palestine!B66,sudan!B66,syria!B66,yemen!B66)</f>
        <v>465.48086632801125</v>
      </c>
      <c r="E66" s="39">
        <f>SUM(bahrain!C66,egypt!C66,jordan!C66,lebanon!C66,palestine!C66,sudan!C66,syria!C66,yemen!C66)</f>
        <v>539.14241162022631</v>
      </c>
      <c r="F66" s="136">
        <f>SUM(bahrain!D66,egypt!D66,jordan!D66,lebanon!D66,palestine!D66,sudan!D66,syria!D66,yemen!D66)</f>
        <v>510.46458297723308</v>
      </c>
      <c r="G66" s="39" t="e">
        <f>SUM(bahrain!#REF!,egypt!#REF!,jordan!#REF!,lebanon!#REF!,palestine!#REF!,sudan!#REF!,syria!#REF!,yemen!#REF!)</f>
        <v>#REF!</v>
      </c>
      <c r="H66" s="39" t="e">
        <f>SUM(bahrain!#REF!,egypt!#REF!,jordan!#REF!,lebanon!#REF!,palestine!#REF!,sudan!#REF!,syria!#REF!,yemen!#REF!)</f>
        <v>#REF!</v>
      </c>
      <c r="I66" s="39">
        <f>SUM(bahrain!G66,egypt!G66,jordan!G66,lebanon!G66,palestine!G66,sudan!G66,syria!G66,yemen!G66)</f>
        <v>38.445905737804964</v>
      </c>
      <c r="J66" s="39">
        <f>SUM(bahrain!H66,egypt!H66,jordan!H66,lebanon!H66,palestine!H66,sudan!H66,syria!H66,yemen!H66)</f>
        <v>190.39262324209244</v>
      </c>
      <c r="K66" s="136">
        <f>SUM(bahrain!J66,egypt!I66,jordan!I66,lebanon!I66,palestine!I66,sudan!I66,syria!I66,yemen!I66)</f>
        <v>7.6759783408887428</v>
      </c>
      <c r="L66" s="40" t="s">
        <v>105</v>
      </c>
      <c r="M66" s="12"/>
      <c r="N66" s="185" t="e">
        <f>B66+'oil exporter'!B66-all!B66</f>
        <v>#REF!</v>
      </c>
      <c r="O66" s="185" t="e">
        <f>C66+'oil exporter'!C66-all!C66</f>
        <v>#REF!</v>
      </c>
      <c r="P66" s="185">
        <f>D66+'oil exporter'!D66-all!D66</f>
        <v>0</v>
      </c>
      <c r="Q66" s="185">
        <f>E66+'oil exporter'!E66-all!E66</f>
        <v>0</v>
      </c>
      <c r="R66" s="185">
        <f>F66+'oil exporter'!F66-all!F66</f>
        <v>0</v>
      </c>
      <c r="S66" s="185" t="e">
        <f>G66+'oil exporter'!G66-all!G66</f>
        <v>#REF!</v>
      </c>
      <c r="T66" s="185" t="e">
        <f>H66+'oil exporter'!H66-all!H66</f>
        <v>#REF!</v>
      </c>
      <c r="U66" s="185">
        <f>I66+'oil exporter'!I66-all!I66</f>
        <v>0</v>
      </c>
      <c r="V66" s="185">
        <f>J66+'oil exporter'!J66-all!J66</f>
        <v>0</v>
      </c>
      <c r="W66" s="185">
        <f>K66+'oil exporter'!K66-all!K66</f>
        <v>0</v>
      </c>
    </row>
    <row r="67" spans="1:23" ht="15" thickBot="1" x14ac:dyDescent="0.25">
      <c r="A67" s="66" t="s">
        <v>81</v>
      </c>
      <c r="B67" s="30" t="e">
        <f>SUM(bahrain!#REF!,egypt!#REF!,jordan!#REF!,lebanon!#REF!,palestine!#REF!,sudan!#REF!,syria!#REF!,yemen!#REF!)</f>
        <v>#REF!</v>
      </c>
      <c r="C67" s="30" t="e">
        <f>SUM(bahrain!#REF!,egypt!#REF!,jordan!#REF!,lebanon!#REF!,palestine!#REF!,sudan!#REF!,syria!#REF!,yemen!#REF!)</f>
        <v>#REF!</v>
      </c>
      <c r="D67" s="30">
        <f>SUM(bahrain!B67,egypt!B67,jordan!B67,lebanon!B67,palestine!B67,sudan!B67,syria!B67,yemen!B67)</f>
        <v>3.091536753175129</v>
      </c>
      <c r="E67" s="30">
        <f>SUM(bahrain!C67,egypt!C67,jordan!C67,lebanon!C67,palestine!C67,sudan!C67,syria!C67,yemen!C67)</f>
        <v>2.8576767361190001</v>
      </c>
      <c r="F67" s="64">
        <f>SUM(bahrain!D67,egypt!D67,jordan!D67,lebanon!D67,palestine!D67,sudan!D67,syria!D67,yemen!D67)</f>
        <v>2.8442601920529804</v>
      </c>
      <c r="G67" s="30" t="e">
        <f>SUM(bahrain!#REF!,egypt!#REF!,jordan!#REF!,lebanon!#REF!,palestine!#REF!,sudan!#REF!,syria!#REF!,yemen!#REF!)</f>
        <v>#REF!</v>
      </c>
      <c r="H67" s="30" t="e">
        <f>SUM(bahrain!#REF!,egypt!#REF!,jordan!#REF!,lebanon!#REF!,palestine!#REF!,sudan!#REF!,syria!#REF!,yemen!#REF!)</f>
        <v>#REF!</v>
      </c>
      <c r="I67" s="30">
        <f>SUM(bahrain!G67,egypt!G67,jordan!G67,lebanon!G67,palestine!G67,sudan!G67,syria!G67,yemen!G67)</f>
        <v>1.6572754701986756</v>
      </c>
      <c r="J67" s="30">
        <f>SUM(bahrain!H67,egypt!H67,jordan!H67,lebanon!H67,palestine!H67,sudan!H67,syria!H67,yemen!H67)</f>
        <v>1.1784372923544693</v>
      </c>
      <c r="K67" s="64">
        <f>SUM(bahrain!J67,egypt!I67,jordan!I67,lebanon!I67,palestine!I67,sudan!I67,syria!I67,yemen!I67)</f>
        <v>0.90390901149668867</v>
      </c>
      <c r="L67" s="70" t="s">
        <v>106</v>
      </c>
      <c r="N67" s="185" t="e">
        <f>B67+'oil exporter'!B67-all!B67</f>
        <v>#REF!</v>
      </c>
      <c r="O67" s="185" t="e">
        <f>C67+'oil exporter'!C67-all!C67</f>
        <v>#REF!</v>
      </c>
      <c r="P67" s="185">
        <f>D67+'oil exporter'!D67-all!D67</f>
        <v>0</v>
      </c>
      <c r="Q67" s="185">
        <f>E67+'oil exporter'!E67-all!E67</f>
        <v>0</v>
      </c>
      <c r="R67" s="185">
        <f>F67+'oil exporter'!F67-all!F67</f>
        <v>0</v>
      </c>
      <c r="S67" s="185" t="e">
        <f>G67+'oil exporter'!G67-all!G67</f>
        <v>#REF!</v>
      </c>
      <c r="T67" s="185" t="e">
        <f>H67+'oil exporter'!H67-all!H67</f>
        <v>#REF!</v>
      </c>
      <c r="U67" s="185">
        <f>I67+'oil exporter'!I67-all!I67</f>
        <v>0</v>
      </c>
      <c r="V67" s="185">
        <f>J67+'oil exporter'!J67-all!J67</f>
        <v>0</v>
      </c>
      <c r="W67" s="185">
        <f>K67+'oil exporter'!K67-all!K67</f>
        <v>0</v>
      </c>
    </row>
    <row r="68" spans="1:23" s="13" customFormat="1" ht="19.5" thickBot="1" x14ac:dyDescent="0.25">
      <c r="A68" s="71" t="s">
        <v>107</v>
      </c>
      <c r="B68" s="15" t="e">
        <f>SUM(bahrain!#REF!,egypt!#REF!,jordan!#REF!,lebanon!#REF!,palestine!#REF!,sudan!#REF!,syria!#REF!,yemen!#REF!)</f>
        <v>#REF!</v>
      </c>
      <c r="C68" s="15" t="e">
        <f>SUM(bahrain!#REF!,egypt!#REF!,jordan!#REF!,lebanon!#REF!,palestine!#REF!,sudan!#REF!,syria!#REF!,yemen!#REF!)</f>
        <v>#REF!</v>
      </c>
      <c r="D68" s="15">
        <f>SUM(bahrain!B68,egypt!B68,jordan!B68,lebanon!B68,palestine!B68,sudan!B68,syria!B68,yemen!B68)</f>
        <v>73410.723585851621</v>
      </c>
      <c r="E68" s="15">
        <f>SUM(bahrain!C68,egypt!C68,jordan!C68,lebanon!C68,palestine!C68,sudan!C68,syria!C68,yemen!C68)</f>
        <v>70401.746744974735</v>
      </c>
      <c r="F68" s="130">
        <f>SUM(bahrain!D68,egypt!D68,jordan!D68,lebanon!D68,palestine!D68,sudan!D68,syria!D68,yemen!D68)</f>
        <v>66666.568746799399</v>
      </c>
      <c r="G68" s="15" t="e">
        <f>SUM(bahrain!#REF!,egypt!#REF!,jordan!#REF!,lebanon!#REF!,palestine!#REF!,sudan!#REF!,syria!#REF!,yemen!#REF!)</f>
        <v>#REF!</v>
      </c>
      <c r="H68" s="15" t="e">
        <f>SUM(bahrain!#REF!,egypt!#REF!,jordan!#REF!,lebanon!#REF!,palestine!#REF!,sudan!#REF!,syria!#REF!,yemen!#REF!)</f>
        <v>#REF!</v>
      </c>
      <c r="I68" s="15">
        <f>SUM(bahrain!G68,egypt!G68,jordan!G68,lebanon!G68,palestine!G68,sudan!G68,syria!G68,yemen!G68)</f>
        <v>47752.526551753486</v>
      </c>
      <c r="J68" s="15">
        <f>SUM(bahrain!H68,egypt!H68,jordan!H68,lebanon!H68,palestine!H68,sudan!H68,syria!H68,yemen!H68)</f>
        <v>37734.283293443776</v>
      </c>
      <c r="K68" s="130">
        <f>SUM(bahrain!J68,egypt!I68,jordan!I68,lebanon!I68,palestine!I68,sudan!I68,syria!I68,yemen!I68)</f>
        <v>43459.105616728863</v>
      </c>
      <c r="L68" s="72" t="s">
        <v>108</v>
      </c>
      <c r="M68" s="12"/>
      <c r="N68" s="185" t="e">
        <f>B68+'oil exporter'!B68-all!B68</f>
        <v>#REF!</v>
      </c>
      <c r="O68" s="185" t="e">
        <f>C68+'oil exporter'!C68-all!C68</f>
        <v>#REF!</v>
      </c>
      <c r="P68" s="185">
        <f>D68+'oil exporter'!D68-all!D68</f>
        <v>0</v>
      </c>
      <c r="Q68" s="185">
        <f>E68+'oil exporter'!E68-all!E68</f>
        <v>0</v>
      </c>
      <c r="R68" s="185">
        <f>F68+'oil exporter'!F68-all!F68</f>
        <v>0</v>
      </c>
      <c r="S68" s="185" t="e">
        <f>G68+'oil exporter'!G68-all!G68</f>
        <v>#REF!</v>
      </c>
      <c r="T68" s="185" t="e">
        <f>H68+'oil exporter'!H68-all!H68</f>
        <v>#REF!</v>
      </c>
      <c r="U68" s="185">
        <f>I68+'oil exporter'!I68-all!I68</f>
        <v>0</v>
      </c>
      <c r="V68" s="185">
        <f>J68+'oil exporter'!J68-all!J68</f>
        <v>0</v>
      </c>
      <c r="W68" s="185">
        <f>K68+'oil exporter'!K68-all!K68</f>
        <v>0</v>
      </c>
    </row>
    <row r="69" spans="1:23" ht="15" thickBot="1" x14ac:dyDescent="0.25">
      <c r="A69" s="63" t="s">
        <v>109</v>
      </c>
      <c r="B69" s="30" t="e">
        <f>SUM(bahrain!#REF!,egypt!#REF!,jordan!#REF!,lebanon!#REF!,palestine!#REF!,sudan!#REF!,syria!#REF!,yemen!#REF!)</f>
        <v>#REF!</v>
      </c>
      <c r="C69" s="30" t="e">
        <f>SUM(bahrain!#REF!,egypt!#REF!,jordan!#REF!,lebanon!#REF!,palestine!#REF!,sudan!#REF!,syria!#REF!,yemen!#REF!)</f>
        <v>#REF!</v>
      </c>
      <c r="D69" s="30">
        <f>SUM(bahrain!B69,egypt!B69,jordan!B69,lebanon!B69,palestine!B69,sudan!B69,syria!B69,yemen!B69)</f>
        <v>3670.0279775433701</v>
      </c>
      <c r="E69" s="30">
        <f>SUM(bahrain!C69,egypt!C69,jordan!C69,lebanon!C69,palestine!C69,sudan!C69,syria!C69,yemen!C69)</f>
        <v>3898.3496003369792</v>
      </c>
      <c r="F69" s="64">
        <f>SUM(bahrain!D69,egypt!D69,jordan!D69,lebanon!D69,palestine!D69,sudan!D69,syria!D69,yemen!D69)</f>
        <v>3925.5617419014761</v>
      </c>
      <c r="G69" s="30" t="e">
        <f>SUM(bahrain!#REF!,egypt!#REF!,jordan!#REF!,lebanon!#REF!,palestine!#REF!,sudan!#REF!,syria!#REF!,yemen!#REF!)</f>
        <v>#REF!</v>
      </c>
      <c r="H69" s="30" t="e">
        <f>SUM(bahrain!#REF!,egypt!#REF!,jordan!#REF!,lebanon!#REF!,palestine!#REF!,sudan!#REF!,syria!#REF!,yemen!#REF!)</f>
        <v>#REF!</v>
      </c>
      <c r="I69" s="30">
        <f>SUM(bahrain!G69,egypt!G69,jordan!G69,lebanon!G69,palestine!G69,sudan!G69,syria!G69,yemen!G69)</f>
        <v>908.72402342810517</v>
      </c>
      <c r="J69" s="30">
        <f>SUM(bahrain!H69,egypt!H69,jordan!H69,lebanon!H69,palestine!H69,sudan!H69,syria!H69,yemen!H69)</f>
        <v>1211.1871684745111</v>
      </c>
      <c r="K69" s="64">
        <f>SUM(bahrain!J69,egypt!I69,jordan!I69,lebanon!I69,palestine!I69,sudan!I69,syria!I69,yemen!I69)</f>
        <v>806.72279960790399</v>
      </c>
      <c r="L69" s="73" t="s">
        <v>110</v>
      </c>
      <c r="N69" s="185" t="e">
        <f>B69+'oil exporter'!B69-all!B69</f>
        <v>#REF!</v>
      </c>
      <c r="O69" s="185" t="e">
        <f>C69+'oil exporter'!C69-all!C69</f>
        <v>#REF!</v>
      </c>
      <c r="P69" s="185">
        <f>D69+'oil exporter'!D69-all!D69</f>
        <v>0</v>
      </c>
      <c r="Q69" s="185">
        <f>E69+'oil exporter'!E69-all!E69</f>
        <v>0</v>
      </c>
      <c r="R69" s="185">
        <f>F69+'oil exporter'!F69-all!F69</f>
        <v>0</v>
      </c>
      <c r="S69" s="185" t="e">
        <f>G69+'oil exporter'!G69-all!G69</f>
        <v>#REF!</v>
      </c>
      <c r="T69" s="185" t="e">
        <f>H69+'oil exporter'!H69-all!H69</f>
        <v>#REF!</v>
      </c>
      <c r="U69" s="185">
        <f>I69+'oil exporter'!I69-all!I69</f>
        <v>0</v>
      </c>
      <c r="V69" s="185">
        <f>J69+'oil exporter'!J69-all!J69</f>
        <v>0</v>
      </c>
      <c r="W69" s="185">
        <f>K69+'oil exporter'!K69-all!K69</f>
        <v>0</v>
      </c>
    </row>
    <row r="70" spans="1:23" ht="15" thickBot="1" x14ac:dyDescent="0.25">
      <c r="A70" s="74" t="s">
        <v>111</v>
      </c>
      <c r="B70" s="75" t="e">
        <f>SUM(bahrain!#REF!,egypt!#REF!,jordan!#REF!,lebanon!#REF!,palestine!#REF!,sudan!#REF!,syria!#REF!,yemen!#REF!)</f>
        <v>#REF!</v>
      </c>
      <c r="C70" s="75" t="e">
        <f>SUM(bahrain!#REF!,egypt!#REF!,jordan!#REF!,lebanon!#REF!,palestine!#REF!,sudan!#REF!,syria!#REF!,yemen!#REF!)</f>
        <v>#REF!</v>
      </c>
      <c r="D70" s="75">
        <f>SUM(bahrain!B70,egypt!B70,jordan!B70,lebanon!B70,palestine!B70,sudan!B70,syria!B70,yemen!B70)</f>
        <v>69740.695608308248</v>
      </c>
      <c r="E70" s="75">
        <f>SUM(bahrain!C70,egypt!C70,jordan!C70,lebanon!C70,palestine!C70,sudan!C70,syria!C70,yemen!C70)</f>
        <v>66503.397144637755</v>
      </c>
      <c r="F70" s="143">
        <f>SUM(bahrain!D70,egypt!D70,jordan!D70,lebanon!D70,palestine!D70,sudan!D70,syria!D70,yemen!D70)</f>
        <v>69810.540004897921</v>
      </c>
      <c r="G70" s="75" t="e">
        <f>SUM(bahrain!#REF!,egypt!#REF!,jordan!#REF!,lebanon!#REF!,palestine!#REF!,sudan!#REF!,syria!#REF!,yemen!#REF!)</f>
        <v>#REF!</v>
      </c>
      <c r="H70" s="75" t="e">
        <f>SUM(bahrain!#REF!,egypt!#REF!,jordan!#REF!,lebanon!#REF!,palestine!#REF!,sudan!#REF!,syria!#REF!,yemen!#REF!)</f>
        <v>#REF!</v>
      </c>
      <c r="I70" s="75">
        <f>SUM(bahrain!G70,egypt!G70,jordan!G70,lebanon!G70,palestine!G70,sudan!G70,syria!G70,yemen!G70)</f>
        <v>46843.802528325374</v>
      </c>
      <c r="J70" s="75">
        <f>SUM(bahrain!H70,egypt!H70,jordan!H70,lebanon!H70,palestine!H70,sudan!H70,syria!H70,yemen!H70)</f>
        <v>36523.096124969263</v>
      </c>
      <c r="K70" s="143">
        <f>SUM(bahrain!J70,egypt!I70,jordan!I70,lebanon!I70,palestine!I70,sudan!I70,syria!I70,yemen!I70)</f>
        <v>42652.382817120961</v>
      </c>
      <c r="L70" s="76" t="s">
        <v>106</v>
      </c>
      <c r="N70" s="185" t="e">
        <f>B70+'oil exporter'!B70-all!B70</f>
        <v>#REF!</v>
      </c>
      <c r="O70" s="185" t="e">
        <f>C70+'oil exporter'!C70-all!C70</f>
        <v>#REF!</v>
      </c>
      <c r="P70" s="185">
        <f>D70+'oil exporter'!D70-all!D70</f>
        <v>0</v>
      </c>
      <c r="Q70" s="185">
        <f>E70+'oil exporter'!E70-all!E70</f>
        <v>0</v>
      </c>
      <c r="R70" s="185">
        <f>F70+'oil exporter'!F70-all!F70</f>
        <v>0</v>
      </c>
      <c r="S70" s="185" t="e">
        <f>G70+'oil exporter'!G70-all!G70</f>
        <v>#REF!</v>
      </c>
      <c r="T70" s="185" t="e">
        <f>H70+'oil exporter'!H70-all!H70</f>
        <v>#REF!</v>
      </c>
      <c r="U70" s="185">
        <f>I70+'oil exporter'!I70-all!I70</f>
        <v>0</v>
      </c>
      <c r="V70" s="185">
        <f>J70+'oil exporter'!J70-all!J70</f>
        <v>0</v>
      </c>
      <c r="W70" s="185">
        <f>K70+'oil exporter'!K70-all!K70</f>
        <v>0</v>
      </c>
    </row>
    <row r="71" spans="1:23" ht="13.5" thickBot="1" x14ac:dyDescent="0.25">
      <c r="A71" s="181" t="s">
        <v>112</v>
      </c>
      <c r="B71" s="182" t="e">
        <f>SUM(bahrain!#REF!,egypt!#REF!,jordan!#REF!,lebanon!#REF!,palestine!#REF!,sudan!#REF!,syria!#REF!,yemen!#REF!)</f>
        <v>#REF!</v>
      </c>
      <c r="C71" s="182" t="e">
        <f>SUM(bahrain!#REF!,egypt!#REF!,jordan!#REF!,lebanon!#REF!,palestine!#REF!,sudan!#REF!,syria!#REF!,yemen!#REF!)</f>
        <v>#REF!</v>
      </c>
      <c r="D71" s="182">
        <f>SUM(bahrain!B71,egypt!B71,jordan!B71,lebanon!B71,palestine!B71,sudan!B71,syria!B71,yemen!B71)</f>
        <v>27824.089054478736</v>
      </c>
      <c r="E71" s="182">
        <f>SUM(bahrain!C71,egypt!C71,jordan!C71,lebanon!C71,palestine!C71,sudan!C71,syria!C71,yemen!C71)</f>
        <v>25303.71437892961</v>
      </c>
      <c r="F71" s="183">
        <f>SUM(bahrain!D71,egypt!D71,jordan!D71,lebanon!D71,palestine!D71,sudan!D71,syria!D71,yemen!D71)</f>
        <v>26821.025342770285</v>
      </c>
      <c r="G71" s="182" t="e">
        <f>SUM(bahrain!#REF!,egypt!#REF!,jordan!#REF!,lebanon!#REF!,palestine!#REF!,sudan!#REF!,syria!#REF!,yemen!#REF!)</f>
        <v>#REF!</v>
      </c>
      <c r="H71" s="182" t="e">
        <f>SUM(bahrain!#REF!,egypt!#REF!,jordan!#REF!,lebanon!#REF!,palestine!#REF!,sudan!#REF!,syria!#REF!,yemen!#REF!)</f>
        <v>#REF!</v>
      </c>
      <c r="I71" s="182">
        <f>SUM(bahrain!G71,egypt!G71,jordan!G71,lebanon!G71,palestine!G71,sudan!G71,syria!G71,yemen!G71)</f>
        <v>23913.691675463386</v>
      </c>
      <c r="J71" s="182">
        <f>SUM(bahrain!H71,egypt!H71,jordan!H71,lebanon!H71,palestine!H71,sudan!H71,syria!H71,yemen!H71)</f>
        <v>20709.334691430264</v>
      </c>
      <c r="K71" s="183">
        <f>SUM(bahrain!J71,egypt!I71,jordan!I71,lebanon!I71,palestine!I71,sudan!I71,syria!I71,yemen!I71)</f>
        <v>23937.813950439126</v>
      </c>
      <c r="L71" s="184" t="s">
        <v>113</v>
      </c>
      <c r="N71" s="185" t="e">
        <f>B71+'oil exporter'!B71-all!B71</f>
        <v>#REF!</v>
      </c>
      <c r="O71" s="185" t="e">
        <f>C71+'oil exporter'!C71-all!C71</f>
        <v>#REF!</v>
      </c>
      <c r="P71" s="185">
        <f>D71+'oil exporter'!D71-all!D71</f>
        <v>0</v>
      </c>
      <c r="Q71" s="185">
        <f>E71+'oil exporter'!E71-all!E71</f>
        <v>0</v>
      </c>
      <c r="R71" s="185">
        <f>F71+'oil exporter'!F71-all!F71</f>
        <v>0</v>
      </c>
      <c r="S71" s="185" t="e">
        <f>G71+'oil exporter'!G71-all!G71</f>
        <v>#REF!</v>
      </c>
      <c r="T71" s="185" t="e">
        <f>H71+'oil exporter'!H71-all!H71</f>
        <v>#REF!</v>
      </c>
      <c r="U71" s="185">
        <f>I71+'oil exporter'!I71-all!I71</f>
        <v>0</v>
      </c>
      <c r="V71" s="185">
        <f>J71+'oil exporter'!J71-all!J71</f>
        <v>0</v>
      </c>
      <c r="W71" s="185">
        <f>K71+'oil exporter'!K71-all!K71</f>
        <v>0</v>
      </c>
    </row>
    <row r="72" spans="1:23" s="85" customFormat="1" ht="25.5" x14ac:dyDescent="0.2">
      <c r="A72" s="109" t="s">
        <v>114</v>
      </c>
      <c r="B72" s="110" t="e">
        <f>SUM(bahrain!#REF!,egypt!#REF!,jordan!#REF!,lebanon!#REF!,palestine!#REF!,sudan!#REF!,syria!#REF!,yemen!#REF!)</f>
        <v>#REF!</v>
      </c>
      <c r="C72" s="110" t="e">
        <f>SUM(bahrain!#REF!,egypt!#REF!,jordan!#REF!,lebanon!#REF!,palestine!#REF!,sudan!#REF!,syria!#REF!,yemen!#REF!)</f>
        <v>#REF!</v>
      </c>
      <c r="D72" s="110">
        <f>SUM(bahrain!B72,egypt!B72,jordan!B72,lebanon!B72,palestine!B72,sudan!B72,syria!B72,yemen!B72)</f>
        <v>7258.3072933580506</v>
      </c>
      <c r="E72" s="110">
        <f>SUM(bahrain!C72,egypt!C72,jordan!C72,lebanon!C72,palestine!C72,sudan!C72,syria!C72,yemen!C72)</f>
        <v>6457.3053422719968</v>
      </c>
      <c r="F72" s="165">
        <f>SUM(bahrain!D72,egypt!D72,jordan!D72,lebanon!D72,palestine!D72,sudan!D72,syria!D72,yemen!D72)</f>
        <v>5934.5356009779325</v>
      </c>
      <c r="G72" s="110" t="e">
        <f>SUM(bahrain!#REF!,egypt!#REF!,jordan!#REF!,lebanon!#REF!,palestine!#REF!,sudan!#REF!,syria!#REF!,yemen!#REF!)</f>
        <v>#REF!</v>
      </c>
      <c r="H72" s="110" t="e">
        <f>SUM(bahrain!#REF!,egypt!#REF!,jordan!#REF!,lebanon!#REF!,palestine!#REF!,sudan!#REF!,syria!#REF!,yemen!#REF!)</f>
        <v>#REF!</v>
      </c>
      <c r="I72" s="110">
        <f>SUM(bahrain!G72,egypt!G72,jordan!G72,lebanon!G72,palestine!G72,sudan!G72,syria!G72,yemen!G72)</f>
        <v>2546.3916516963368</v>
      </c>
      <c r="J72" s="110">
        <f>SUM(bahrain!H72,egypt!H72,jordan!H72,lebanon!H72,palestine!H72,sudan!H72,syria!H72,yemen!H72)</f>
        <v>2280.5811623803897</v>
      </c>
      <c r="K72" s="165">
        <f>SUM(bahrain!J72,egypt!I72,jordan!I72,lebanon!I72,palestine!I72,sudan!I72,syria!I72,yemen!I72)</f>
        <v>2329.0572041498513</v>
      </c>
      <c r="L72" s="111" t="s">
        <v>115</v>
      </c>
      <c r="M72" s="12"/>
      <c r="N72" s="185" t="e">
        <f>B72+'oil exporter'!B72-all!B72</f>
        <v>#REF!</v>
      </c>
      <c r="O72" s="185" t="e">
        <f>C72+'oil exporter'!C72-all!C72</f>
        <v>#REF!</v>
      </c>
      <c r="P72" s="185">
        <f>D72+'oil exporter'!D72-all!D72</f>
        <v>0</v>
      </c>
      <c r="Q72" s="185">
        <f>E72+'oil exporter'!E72-all!E72</f>
        <v>0</v>
      </c>
      <c r="R72" s="185">
        <f>F72+'oil exporter'!F72-all!F72</f>
        <v>0</v>
      </c>
      <c r="S72" s="185" t="e">
        <f>G72+'oil exporter'!G72-all!G72</f>
        <v>#REF!</v>
      </c>
      <c r="T72" s="185" t="e">
        <f>H72+'oil exporter'!H72-all!H72</f>
        <v>#REF!</v>
      </c>
      <c r="U72" s="185">
        <f>I72+'oil exporter'!I72-all!I72</f>
        <v>0</v>
      </c>
      <c r="V72" s="185">
        <f>J72+'oil exporter'!J72-all!J72</f>
        <v>0</v>
      </c>
      <c r="W72" s="185">
        <f>K72+'oil exporter'!K72-all!K72</f>
        <v>0</v>
      </c>
    </row>
    <row r="73" spans="1:23" x14ac:dyDescent="0.2">
      <c r="A73" s="41" t="s">
        <v>116</v>
      </c>
      <c r="B73" s="106" t="e">
        <f>SUM(bahrain!#REF!,egypt!#REF!,jordan!#REF!,lebanon!#REF!,palestine!#REF!,sudan!#REF!,syria!#REF!,yemen!#REF!)</f>
        <v>#REF!</v>
      </c>
      <c r="C73" s="106" t="e">
        <f>SUM(bahrain!#REF!,egypt!#REF!,jordan!#REF!,lebanon!#REF!,palestine!#REF!,sudan!#REF!,syria!#REF!,yemen!#REF!)</f>
        <v>#REF!</v>
      </c>
      <c r="D73" s="106">
        <f>SUM(bahrain!B73,egypt!B73,jordan!B73,lebanon!B73,palestine!B73,sudan!B73,syria!B73,yemen!B73)</f>
        <v>889.05245947601475</v>
      </c>
      <c r="E73" s="106">
        <f>SUM(bahrain!C73,egypt!C73,jordan!C73,lebanon!C73,palestine!C73,sudan!C73,syria!C73,yemen!C73)</f>
        <v>168.78242172826617</v>
      </c>
      <c r="F73" s="164">
        <f>SUM(bahrain!D73,egypt!D73,jordan!D73,lebanon!D73,palestine!D73,sudan!D73,syria!D73,yemen!D73)</f>
        <v>186.30682090232449</v>
      </c>
      <c r="G73" s="47" t="e">
        <f>SUM(bahrain!#REF!,egypt!#REF!,jordan!#REF!,lebanon!#REF!,palestine!#REF!,sudan!#REF!,syria!#REF!,yemen!#REF!)</f>
        <v>#REF!</v>
      </c>
      <c r="H73" s="47" t="e">
        <f>SUM(bahrain!#REF!,egypt!#REF!,jordan!#REF!,lebanon!#REF!,palestine!#REF!,sudan!#REF!,syria!#REF!,yemen!#REF!)</f>
        <v>#REF!</v>
      </c>
      <c r="I73" s="47">
        <f>SUM(bahrain!G73,egypt!G73,jordan!G73,lebanon!G73,palestine!G73,sudan!G73,syria!G73,yemen!G73)</f>
        <v>154.44082131294965</v>
      </c>
      <c r="J73" s="47">
        <f>SUM(bahrain!H73,egypt!H73,jordan!H73,lebanon!H73,palestine!H73,sudan!H73,syria!H73,yemen!H73)</f>
        <v>169.12273161545295</v>
      </c>
      <c r="K73" s="137">
        <f>SUM(bahrain!J73,egypt!I73,jordan!I73,lebanon!I73,palestine!I73,sudan!I73,syria!I73,yemen!I73)</f>
        <v>53.124816504999657</v>
      </c>
      <c r="L73" s="42" t="s">
        <v>117</v>
      </c>
      <c r="N73" s="185" t="e">
        <f>B73+'oil exporter'!B73-all!B73</f>
        <v>#REF!</v>
      </c>
      <c r="O73" s="185" t="e">
        <f>C73+'oil exporter'!C73-all!C73</f>
        <v>#REF!</v>
      </c>
      <c r="P73" s="185">
        <f>D73+'oil exporter'!D73-all!D73</f>
        <v>0</v>
      </c>
      <c r="Q73" s="185">
        <f>E73+'oil exporter'!E73-all!E73</f>
        <v>0</v>
      </c>
      <c r="R73" s="185">
        <f>F73+'oil exporter'!F73-all!F73</f>
        <v>0</v>
      </c>
      <c r="S73" s="185" t="e">
        <f>G73+'oil exporter'!G73-all!G73</f>
        <v>#REF!</v>
      </c>
      <c r="T73" s="185" t="e">
        <f>H73+'oil exporter'!H73-all!H73</f>
        <v>#REF!</v>
      </c>
      <c r="U73" s="185">
        <f>I73+'oil exporter'!I73-all!I73</f>
        <v>0</v>
      </c>
      <c r="V73" s="185">
        <f>J73+'oil exporter'!J73-all!J73</f>
        <v>0</v>
      </c>
      <c r="W73" s="185">
        <f>K73+'oil exporter'!K73-all!K73</f>
        <v>0</v>
      </c>
    </row>
    <row r="74" spans="1:23" ht="13.5" thickBot="1" x14ac:dyDescent="0.25">
      <c r="A74" s="81" t="s">
        <v>118</v>
      </c>
      <c r="B74" s="112" t="e">
        <f>SUM(bahrain!#REF!,egypt!#REF!,jordan!#REF!,lebanon!#REF!,palestine!#REF!,sudan!#REF!,syria!#REF!,yemen!#REF!)</f>
        <v>#REF!</v>
      </c>
      <c r="C74" s="112" t="e">
        <f>SUM(bahrain!#REF!,egypt!#REF!,jordan!#REF!,lebanon!#REF!,palestine!#REF!,sudan!#REF!,syria!#REF!,yemen!#REF!)</f>
        <v>#REF!</v>
      </c>
      <c r="D74" s="112">
        <f>SUM(bahrain!B74,egypt!B74,jordan!B74,lebanon!B74,palestine!B74,sudan!B74,syria!B74,yemen!B74)</f>
        <v>6369.252389214028</v>
      </c>
      <c r="E74" s="112">
        <f>SUM(bahrain!C74,egypt!C74,jordan!C74,lebanon!C74,palestine!C74,sudan!C74,syria!C74,yemen!C74)</f>
        <v>6288.5175855437301</v>
      </c>
      <c r="F74" s="166">
        <f>SUM(bahrain!D74,egypt!D74,jordan!D74,lebanon!D74,palestine!D74,sudan!D74,syria!D74,yemen!D74)</f>
        <v>5748.2277460756086</v>
      </c>
      <c r="G74" s="112" t="e">
        <f>SUM(bahrain!#REF!,egypt!#REF!,jordan!#REF!,lebanon!#REF!,palestine!#REF!,sudan!#REF!,syria!#REF!,yemen!#REF!)</f>
        <v>#REF!</v>
      </c>
      <c r="H74" s="112" t="e">
        <f>SUM(bahrain!#REF!,egypt!#REF!,jordan!#REF!,lebanon!#REF!,palestine!#REF!,sudan!#REF!,syria!#REF!,yemen!#REF!)</f>
        <v>#REF!</v>
      </c>
      <c r="I74" s="112">
        <f>SUM(bahrain!G74,egypt!G74,jordan!G74,lebanon!G74,palestine!G74,sudan!G74,syria!G74,yemen!G74)</f>
        <v>2391.9463143070661</v>
      </c>
      <c r="J74" s="112">
        <f>SUM(bahrain!H74,egypt!H74,jordan!H74,lebanon!H74,palestine!H74,sudan!H74,syria!H74,yemen!H74)</f>
        <v>2111.458430764937</v>
      </c>
      <c r="K74" s="166">
        <f>SUM(bahrain!J74,egypt!I74,jordan!I74,lebanon!I74,palestine!I74,sudan!I74,syria!I74,yemen!I74)</f>
        <v>2275.9323876448511</v>
      </c>
      <c r="L74" s="83" t="s">
        <v>119</v>
      </c>
      <c r="N74" s="185" t="e">
        <f>B74+'oil exporter'!B74-all!B74</f>
        <v>#REF!</v>
      </c>
      <c r="O74" s="185" t="e">
        <f>C74+'oil exporter'!C74-all!C74</f>
        <v>#REF!</v>
      </c>
      <c r="P74" s="185">
        <f>D74+'oil exporter'!D74-all!D74</f>
        <v>0</v>
      </c>
      <c r="Q74" s="185">
        <f>E74+'oil exporter'!E74-all!E74</f>
        <v>0</v>
      </c>
      <c r="R74" s="185">
        <f>F74+'oil exporter'!F74-all!F74</f>
        <v>0</v>
      </c>
      <c r="S74" s="185" t="e">
        <f>G74+'oil exporter'!G74-all!G74</f>
        <v>#REF!</v>
      </c>
      <c r="T74" s="185" t="e">
        <f>H74+'oil exporter'!H74-all!H74</f>
        <v>#REF!</v>
      </c>
      <c r="U74" s="185">
        <f>I74+'oil exporter'!I74-all!I74</f>
        <v>0</v>
      </c>
      <c r="V74" s="185">
        <f>J74+'oil exporter'!J74-all!J74</f>
        <v>0</v>
      </c>
      <c r="W74" s="185">
        <f>K74+'oil exporter'!K74-all!K74</f>
        <v>0</v>
      </c>
    </row>
    <row r="75" spans="1:23" ht="25.5" x14ac:dyDescent="0.2">
      <c r="A75" s="84" t="s">
        <v>120</v>
      </c>
      <c r="B75" s="19" t="e">
        <f>SUM(bahrain!#REF!,egypt!#REF!,jordan!#REF!,lebanon!#REF!,palestine!#REF!,sudan!#REF!,syria!#REF!,yemen!#REF!)</f>
        <v>#REF!</v>
      </c>
      <c r="C75" s="19" t="e">
        <f>SUM(bahrain!#REF!,egypt!#REF!,jordan!#REF!,lebanon!#REF!,palestine!#REF!,sudan!#REF!,syria!#REF!,yemen!#REF!)</f>
        <v>#REF!</v>
      </c>
      <c r="D75" s="19">
        <f>SUM(bahrain!B75,egypt!B75,jordan!B75,lebanon!B75,palestine!B75,sudan!B75,syria!B75,yemen!B75)</f>
        <v>5778.6724601036785</v>
      </c>
      <c r="E75" s="19">
        <f>SUM(bahrain!C75,egypt!C75,jordan!C75,lebanon!C75,palestine!C75,sudan!C75,syria!C75,yemen!C75)</f>
        <v>5468.2083168792242</v>
      </c>
      <c r="F75" s="150">
        <f>SUM(bahrain!D75,egypt!D75,jordan!D75,lebanon!D75,palestine!D75,sudan!D75,syria!D75,yemen!D75)</f>
        <v>6005.8164423732269</v>
      </c>
      <c r="G75" s="19" t="e">
        <f>SUM(bahrain!#REF!,egypt!#REF!,jordan!#REF!,lebanon!#REF!,palestine!#REF!,sudan!#REF!,syria!#REF!,yemen!#REF!)</f>
        <v>#REF!</v>
      </c>
      <c r="H75" s="19" t="e">
        <f>SUM(bahrain!#REF!,egypt!#REF!,jordan!#REF!,lebanon!#REF!,palestine!#REF!,sudan!#REF!,syria!#REF!,yemen!#REF!)</f>
        <v>#REF!</v>
      </c>
      <c r="I75" s="19">
        <f>SUM(bahrain!G75,egypt!G75,jordan!G75,lebanon!G75,palestine!G75,sudan!G75,syria!G75,yemen!G75)</f>
        <v>2572.7066348534208</v>
      </c>
      <c r="J75" s="19">
        <f>SUM(bahrain!H75,egypt!H75,jordan!H75,lebanon!H75,palestine!H75,sudan!H75,syria!H75,yemen!H75)</f>
        <v>2806.362186682486</v>
      </c>
      <c r="K75" s="150">
        <f>SUM(bahrain!J75,egypt!I75,jordan!I75,lebanon!I75,palestine!I75,sudan!I75,syria!I75,yemen!I75)</f>
        <v>2706.3854320201413</v>
      </c>
      <c r="L75" s="80" t="s">
        <v>121</v>
      </c>
      <c r="N75" s="185" t="e">
        <f>B75+'oil exporter'!B75-all!B75</f>
        <v>#REF!</v>
      </c>
      <c r="O75" s="185" t="e">
        <f>C75+'oil exporter'!C75-all!C75</f>
        <v>#REF!</v>
      </c>
      <c r="P75" s="185">
        <f>D75+'oil exporter'!D75-all!D75</f>
        <v>0</v>
      </c>
      <c r="Q75" s="185">
        <f>E75+'oil exporter'!E75-all!E75</f>
        <v>0</v>
      </c>
      <c r="R75" s="185">
        <f>F75+'oil exporter'!F75-all!F75</f>
        <v>0</v>
      </c>
      <c r="S75" s="185" t="e">
        <f>G75+'oil exporter'!G75-all!G75</f>
        <v>#REF!</v>
      </c>
      <c r="T75" s="185" t="e">
        <f>H75+'oil exporter'!H75-all!H75</f>
        <v>#REF!</v>
      </c>
      <c r="U75" s="185">
        <f>I75+'oil exporter'!I75-all!I75</f>
        <v>0</v>
      </c>
      <c r="V75" s="185">
        <f>J75+'oil exporter'!J75-all!J75</f>
        <v>0</v>
      </c>
      <c r="W75" s="185">
        <f>K75+'oil exporter'!K75-all!K75</f>
        <v>0</v>
      </c>
    </row>
    <row r="76" spans="1:23" x14ac:dyDescent="0.2">
      <c r="A76" s="38" t="s">
        <v>122</v>
      </c>
      <c r="B76" s="106" t="e">
        <f>SUM(bahrain!#REF!,egypt!#REF!,jordan!#REF!,lebanon!#REF!,palestine!#REF!,sudan!#REF!,syria!#REF!,yemen!#REF!)</f>
        <v>#REF!</v>
      </c>
      <c r="C76" s="106" t="e">
        <f>SUM(bahrain!#REF!,egypt!#REF!,jordan!#REF!,lebanon!#REF!,palestine!#REF!,sudan!#REF!,syria!#REF!,yemen!#REF!)</f>
        <v>#REF!</v>
      </c>
      <c r="D76" s="106">
        <f>SUM(bahrain!B76,egypt!B76,jordan!B76,lebanon!B76,palestine!B76,sudan!B76,syria!B76,yemen!B76)</f>
        <v>1318.3480741731933</v>
      </c>
      <c r="E76" s="106">
        <f>SUM(bahrain!C76,egypt!C76,jordan!C76,lebanon!C76,palestine!C76,sudan!C76,syria!C76,yemen!C76)</f>
        <v>1204.784001852905</v>
      </c>
      <c r="F76" s="164">
        <f>SUM(bahrain!D76,egypt!D76,jordan!D76,lebanon!D76,palestine!D76,sudan!D76,syria!D76,yemen!D76)</f>
        <v>1439.7690321334412</v>
      </c>
      <c r="G76" s="106" t="e">
        <f>SUM(bahrain!#REF!,egypt!#REF!,jordan!#REF!,lebanon!#REF!,palestine!#REF!,sudan!#REF!,syria!#REF!,yemen!#REF!)</f>
        <v>#REF!</v>
      </c>
      <c r="H76" s="106" t="e">
        <f>SUM(bahrain!#REF!,egypt!#REF!,jordan!#REF!,lebanon!#REF!,palestine!#REF!,sudan!#REF!,syria!#REF!,yemen!#REF!)</f>
        <v>#REF!</v>
      </c>
      <c r="I76" s="106">
        <f>SUM(bahrain!G76,egypt!G76,jordan!G76,lebanon!G76,palestine!G76,sudan!G76,syria!G76,yemen!G76)</f>
        <v>472.39123083629465</v>
      </c>
      <c r="J76" s="106">
        <f>SUM(bahrain!H76,egypt!H76,jordan!H76,lebanon!H76,palestine!H76,sudan!H76,syria!H76,yemen!H76)</f>
        <v>461.34586283056586</v>
      </c>
      <c r="K76" s="164">
        <f>SUM(bahrain!J76,egypt!I76,jordan!I76,lebanon!I76,palestine!I76,sudan!I76,syria!I76,yemen!I76)</f>
        <v>341.75627905491399</v>
      </c>
      <c r="L76" s="40" t="s">
        <v>123</v>
      </c>
      <c r="N76" s="185" t="e">
        <f>B76+'oil exporter'!B76-all!B76</f>
        <v>#REF!</v>
      </c>
      <c r="O76" s="185" t="e">
        <f>C76+'oil exporter'!C76-all!C76</f>
        <v>#REF!</v>
      </c>
      <c r="P76" s="185">
        <f>D76+'oil exporter'!D76-all!D76</f>
        <v>0</v>
      </c>
      <c r="Q76" s="185">
        <f>E76+'oil exporter'!E76-all!E76</f>
        <v>0</v>
      </c>
      <c r="R76" s="185">
        <f>F76+'oil exporter'!F76-all!F76</f>
        <v>0</v>
      </c>
      <c r="S76" s="185" t="e">
        <f>G76+'oil exporter'!G76-all!G76</f>
        <v>#REF!</v>
      </c>
      <c r="T76" s="185" t="e">
        <f>H76+'oil exporter'!H76-all!H76</f>
        <v>#REF!</v>
      </c>
      <c r="U76" s="185">
        <f>I76+'oil exporter'!I76-all!I76</f>
        <v>0</v>
      </c>
      <c r="V76" s="185">
        <f>J76+'oil exporter'!J76-all!J76</f>
        <v>0</v>
      </c>
      <c r="W76" s="185">
        <f>K76+'oil exporter'!K76-all!K76</f>
        <v>0</v>
      </c>
    </row>
    <row r="77" spans="1:23" x14ac:dyDescent="0.2">
      <c r="A77" s="38" t="s">
        <v>124</v>
      </c>
      <c r="B77" s="106" t="e">
        <f>SUM(bahrain!#REF!,egypt!#REF!,jordan!#REF!,lebanon!#REF!,palestine!#REF!,sudan!#REF!,syria!#REF!,yemen!#REF!)</f>
        <v>#REF!</v>
      </c>
      <c r="C77" s="106" t="e">
        <f>SUM(bahrain!#REF!,egypt!#REF!,jordan!#REF!,lebanon!#REF!,palestine!#REF!,sudan!#REF!,syria!#REF!,yemen!#REF!)</f>
        <v>#REF!</v>
      </c>
      <c r="D77" s="106">
        <f>SUM(bahrain!B77,egypt!B77,jordan!B77,lebanon!B77,palestine!B77,sudan!B77,syria!B77,yemen!B77)</f>
        <v>1722.7560662153412</v>
      </c>
      <c r="E77" s="106">
        <f>SUM(bahrain!C77,egypt!C77,jordan!C77,lebanon!C77,palestine!C77,sudan!C77,syria!C77,yemen!C77)</f>
        <v>1363.9897090348002</v>
      </c>
      <c r="F77" s="164">
        <f>SUM(bahrain!D77,egypt!D77,jordan!D77,lebanon!D77,palestine!D77,sudan!D77,syria!D77,yemen!D77)</f>
        <v>1387.5872394674932</v>
      </c>
      <c r="G77" s="106" t="e">
        <f>SUM(bahrain!#REF!,egypt!#REF!,jordan!#REF!,lebanon!#REF!,palestine!#REF!,sudan!#REF!,syria!#REF!,yemen!#REF!)</f>
        <v>#REF!</v>
      </c>
      <c r="H77" s="106" t="e">
        <f>SUM(bahrain!#REF!,egypt!#REF!,jordan!#REF!,lebanon!#REF!,palestine!#REF!,sudan!#REF!,syria!#REF!,yemen!#REF!)</f>
        <v>#REF!</v>
      </c>
      <c r="I77" s="106">
        <f>SUM(bahrain!G77,egypt!G77,jordan!G77,lebanon!G77,palestine!G77,sudan!G77,syria!G77,yemen!G77)</f>
        <v>325.5647987176672</v>
      </c>
      <c r="J77" s="106">
        <f>SUM(bahrain!H77,egypt!H77,jordan!H77,lebanon!H77,palestine!H77,sudan!H77,syria!H77,yemen!H77)</f>
        <v>458.20947556785865</v>
      </c>
      <c r="K77" s="164">
        <f>SUM(bahrain!J77,egypt!I77,jordan!I77,lebanon!I77,palestine!I77,sudan!I77,syria!I77,yemen!I77)</f>
        <v>381.56566806829073</v>
      </c>
      <c r="L77" s="40" t="s">
        <v>125</v>
      </c>
      <c r="N77" s="185" t="e">
        <f>B77+'oil exporter'!B77-all!B77</f>
        <v>#REF!</v>
      </c>
      <c r="O77" s="185" t="e">
        <f>C77+'oil exporter'!C77-all!C77</f>
        <v>#REF!</v>
      </c>
      <c r="P77" s="185">
        <f>D77+'oil exporter'!D77-all!D77</f>
        <v>0</v>
      </c>
      <c r="Q77" s="185">
        <f>E77+'oil exporter'!E77-all!E77</f>
        <v>0</v>
      </c>
      <c r="R77" s="185">
        <f>F77+'oil exporter'!F77-all!F77</f>
        <v>0</v>
      </c>
      <c r="S77" s="185" t="e">
        <f>G77+'oil exporter'!G77-all!G77</f>
        <v>#REF!</v>
      </c>
      <c r="T77" s="185" t="e">
        <f>H77+'oil exporter'!H77-all!H77</f>
        <v>#REF!</v>
      </c>
      <c r="U77" s="185">
        <f>I77+'oil exporter'!I77-all!I77</f>
        <v>0</v>
      </c>
      <c r="V77" s="185">
        <f>J77+'oil exporter'!J77-all!J77</f>
        <v>0</v>
      </c>
      <c r="W77" s="185">
        <f>K77+'oil exporter'!K77-all!K77</f>
        <v>0</v>
      </c>
    </row>
    <row r="78" spans="1:23" x14ac:dyDescent="0.2">
      <c r="A78" s="38" t="s">
        <v>126</v>
      </c>
      <c r="B78" s="106" t="e">
        <f>SUM(bahrain!#REF!,egypt!#REF!,jordan!#REF!,lebanon!#REF!,palestine!#REF!,sudan!#REF!,syria!#REF!,yemen!#REF!)</f>
        <v>#REF!</v>
      </c>
      <c r="C78" s="106" t="e">
        <f>SUM(bahrain!#REF!,egypt!#REF!,jordan!#REF!,lebanon!#REF!,palestine!#REF!,sudan!#REF!,syria!#REF!,yemen!#REF!)</f>
        <v>#REF!</v>
      </c>
      <c r="D78" s="106">
        <f>SUM(bahrain!B78,egypt!B78,jordan!B78,lebanon!B78,palestine!B78,sudan!B78,syria!B78,yemen!B78)</f>
        <v>81.725908793341716</v>
      </c>
      <c r="E78" s="106">
        <f>SUM(bahrain!C78,egypt!C78,jordan!C78,lebanon!C78,palestine!C78,sudan!C78,syria!C78,yemen!C78)</f>
        <v>82.885772103278072</v>
      </c>
      <c r="F78" s="164">
        <f>SUM(bahrain!D78,egypt!D78,jordan!D78,lebanon!D78,palestine!D78,sudan!D78,syria!D78,yemen!D78)</f>
        <v>92.717642287256652</v>
      </c>
      <c r="G78" s="47" t="e">
        <f>SUM(bahrain!#REF!,egypt!#REF!,jordan!#REF!,lebanon!#REF!,palestine!#REF!,sudan!#REF!,syria!#REF!,yemen!#REF!)</f>
        <v>#REF!</v>
      </c>
      <c r="H78" s="47" t="e">
        <f>SUM(bahrain!#REF!,egypt!#REF!,jordan!#REF!,lebanon!#REF!,palestine!#REF!,sudan!#REF!,syria!#REF!,yemen!#REF!)</f>
        <v>#REF!</v>
      </c>
      <c r="I78" s="47">
        <f>SUM(bahrain!G78,egypt!G78,jordan!G78,lebanon!G78,palestine!G78,sudan!G78,syria!G78,yemen!G78)</f>
        <v>86.482655116198345</v>
      </c>
      <c r="J78" s="47">
        <f>SUM(bahrain!H78,egypt!H78,jordan!H78,lebanon!H78,palestine!H78,sudan!H78,syria!H78,yemen!H78)</f>
        <v>36.678616737998091</v>
      </c>
      <c r="K78" s="137">
        <f>SUM(bahrain!J78,egypt!I78,jordan!I78,lebanon!I78,palestine!I78,sudan!I78,syria!I78,yemen!I78)</f>
        <v>140.37030029652152</v>
      </c>
      <c r="L78" s="40" t="s">
        <v>127</v>
      </c>
      <c r="N78" s="185" t="e">
        <f>B78+'oil exporter'!B78-all!B78</f>
        <v>#REF!</v>
      </c>
      <c r="O78" s="185" t="e">
        <f>C78+'oil exporter'!C78-all!C78</f>
        <v>#REF!</v>
      </c>
      <c r="P78" s="185">
        <f>D78+'oil exporter'!D78-all!D78</f>
        <v>0</v>
      </c>
      <c r="Q78" s="185">
        <f>E78+'oil exporter'!E78-all!E78</f>
        <v>0</v>
      </c>
      <c r="R78" s="185">
        <f>F78+'oil exporter'!F78-all!F78</f>
        <v>0</v>
      </c>
      <c r="S78" s="185" t="e">
        <f>G78+'oil exporter'!G78-all!G78</f>
        <v>#REF!</v>
      </c>
      <c r="T78" s="185" t="e">
        <f>H78+'oil exporter'!H78-all!H78</f>
        <v>#REF!</v>
      </c>
      <c r="U78" s="185">
        <f>I78+'oil exporter'!I78-all!I78</f>
        <v>0</v>
      </c>
      <c r="V78" s="185">
        <f>J78+'oil exporter'!J78-all!J78</f>
        <v>0</v>
      </c>
      <c r="W78" s="185">
        <f>K78+'oil exporter'!K78-all!K78</f>
        <v>0</v>
      </c>
    </row>
    <row r="79" spans="1:23" s="89" customFormat="1" x14ac:dyDescent="0.2">
      <c r="A79" s="38" t="s">
        <v>128</v>
      </c>
      <c r="B79" s="106" t="e">
        <f>SUM(bahrain!#REF!,egypt!#REF!,jordan!#REF!,lebanon!#REF!,palestine!#REF!,sudan!#REF!,syria!#REF!,yemen!#REF!)</f>
        <v>#REF!</v>
      </c>
      <c r="C79" s="106" t="e">
        <f>SUM(bahrain!#REF!,egypt!#REF!,jordan!#REF!,lebanon!#REF!,palestine!#REF!,sudan!#REF!,syria!#REF!,yemen!#REF!)</f>
        <v>#REF!</v>
      </c>
      <c r="D79" s="106">
        <f>SUM(bahrain!B79,egypt!B79,jordan!B79,lebanon!B79,palestine!B79,sudan!B79,syria!B79,yemen!B79)</f>
        <v>483.0846110893616</v>
      </c>
      <c r="E79" s="106">
        <f>SUM(bahrain!C79,egypt!C79,jordan!C79,lebanon!C79,palestine!C79,sudan!C79,syria!C79,yemen!C79)</f>
        <v>347.29745407825573</v>
      </c>
      <c r="F79" s="164">
        <f>SUM(bahrain!D79,egypt!D79,jordan!D79,lebanon!D79,palestine!D79,sudan!D79,syria!D79,yemen!D79)</f>
        <v>502.06600999680563</v>
      </c>
      <c r="G79" s="106" t="e">
        <f>SUM(bahrain!#REF!,egypt!#REF!,jordan!#REF!,lebanon!#REF!,palestine!#REF!,sudan!#REF!,syria!#REF!,yemen!#REF!)</f>
        <v>#REF!</v>
      </c>
      <c r="H79" s="106" t="e">
        <f>SUM(bahrain!#REF!,egypt!#REF!,jordan!#REF!,lebanon!#REF!,palestine!#REF!,sudan!#REF!,syria!#REF!,yemen!#REF!)</f>
        <v>#REF!</v>
      </c>
      <c r="I79" s="106">
        <f>SUM(bahrain!G79,egypt!G79,jordan!G79,lebanon!G79,palestine!G79,sudan!G79,syria!G79,yemen!G79)</f>
        <v>256.68064542883707</v>
      </c>
      <c r="J79" s="106">
        <f>SUM(bahrain!H79,egypt!H79,jordan!H79,lebanon!H79,palestine!H79,sudan!H79,syria!H79,yemen!H79)</f>
        <v>297.18808509990168</v>
      </c>
      <c r="K79" s="164">
        <f>SUM(bahrain!J79,egypt!I79,jordan!I79,lebanon!I79,palestine!I79,sudan!I79,syria!I79,yemen!I79)</f>
        <v>317.25534390920456</v>
      </c>
      <c r="L79" s="40" t="s">
        <v>129</v>
      </c>
      <c r="M79" s="4"/>
      <c r="N79" s="185" t="e">
        <f>B79+'oil exporter'!B79-all!B79</f>
        <v>#REF!</v>
      </c>
      <c r="O79" s="185" t="e">
        <f>C79+'oil exporter'!C79-all!C79</f>
        <v>#REF!</v>
      </c>
      <c r="P79" s="185">
        <f>D79+'oil exporter'!D79-all!D79</f>
        <v>0</v>
      </c>
      <c r="Q79" s="185">
        <f>E79+'oil exporter'!E79-all!E79</f>
        <v>0</v>
      </c>
      <c r="R79" s="185">
        <f>F79+'oil exporter'!F79-all!F79</f>
        <v>0</v>
      </c>
      <c r="S79" s="185" t="e">
        <f>G79+'oil exporter'!G79-all!G79</f>
        <v>#REF!</v>
      </c>
      <c r="T79" s="185" t="e">
        <f>H79+'oil exporter'!H79-all!H79</f>
        <v>#REF!</v>
      </c>
      <c r="U79" s="185">
        <f>I79+'oil exporter'!I79-all!I79</f>
        <v>0</v>
      </c>
      <c r="V79" s="185">
        <f>J79+'oil exporter'!J79-all!J79</f>
        <v>0</v>
      </c>
      <c r="W79" s="185">
        <f>K79+'oil exporter'!K79-all!K79</f>
        <v>0</v>
      </c>
    </row>
    <row r="80" spans="1:23" x14ac:dyDescent="0.2">
      <c r="A80" s="38" t="s">
        <v>130</v>
      </c>
      <c r="B80" s="106" t="e">
        <f>SUM(bahrain!#REF!,egypt!#REF!,jordan!#REF!,lebanon!#REF!,palestine!#REF!,sudan!#REF!,syria!#REF!,yemen!#REF!)</f>
        <v>#REF!</v>
      </c>
      <c r="C80" s="106" t="e">
        <f>SUM(bahrain!#REF!,egypt!#REF!,jordan!#REF!,lebanon!#REF!,palestine!#REF!,sudan!#REF!,syria!#REF!,yemen!#REF!)</f>
        <v>#REF!</v>
      </c>
      <c r="D80" s="106">
        <f>SUM(bahrain!B80,egypt!B80,jordan!B80,lebanon!B80,palestine!B80,sudan!B80,syria!B80,yemen!B80)</f>
        <v>1798.6469663574119</v>
      </c>
      <c r="E80" s="106">
        <f>SUM(bahrain!C80,egypt!C80,jordan!C80,lebanon!C80,palestine!C80,sudan!C80,syria!C80,yemen!C80)</f>
        <v>1913.3111823759521</v>
      </c>
      <c r="F80" s="164">
        <f>SUM(bahrain!D80,egypt!D80,jordan!D80,lebanon!D80,palestine!D80,sudan!D80,syria!D80,yemen!D80)</f>
        <v>2052.0727427172869</v>
      </c>
      <c r="G80" s="106" t="e">
        <f>SUM(bahrain!#REF!,egypt!#REF!,jordan!#REF!,lebanon!#REF!,palestine!#REF!,sudan!#REF!,syria!#REF!,yemen!#REF!)</f>
        <v>#REF!</v>
      </c>
      <c r="H80" s="106" t="e">
        <f>SUM(bahrain!#REF!,egypt!#REF!,jordan!#REF!,lebanon!#REF!,palestine!#REF!,sudan!#REF!,syria!#REF!,yemen!#REF!)</f>
        <v>#REF!</v>
      </c>
      <c r="I80" s="106">
        <f>SUM(bahrain!G80,egypt!G80,jordan!G80,lebanon!G80,palestine!G80,sudan!G80,syria!G80,yemen!G80)</f>
        <v>1343.2591631406933</v>
      </c>
      <c r="J80" s="106">
        <f>SUM(bahrain!H80,egypt!H80,jordan!H80,lebanon!H80,palestine!H80,sudan!H80,syria!H80,yemen!H80)</f>
        <v>1479.3403871093437</v>
      </c>
      <c r="K80" s="164">
        <f>SUM(bahrain!J80,egypt!I80,jordan!I80,lebanon!I80,palestine!I80,sudan!I80,syria!I80,yemen!I80)</f>
        <v>1465.6239993674674</v>
      </c>
      <c r="L80" s="40" t="s">
        <v>131</v>
      </c>
      <c r="N80" s="185" t="e">
        <f>B80+'oil exporter'!B80-all!B80</f>
        <v>#REF!</v>
      </c>
      <c r="O80" s="185" t="e">
        <f>C80+'oil exporter'!C80-all!C80</f>
        <v>#REF!</v>
      </c>
      <c r="P80" s="185">
        <f>D80+'oil exporter'!D80-all!D80</f>
        <v>0</v>
      </c>
      <c r="Q80" s="185">
        <f>E80+'oil exporter'!E80-all!E80</f>
        <v>0</v>
      </c>
      <c r="R80" s="185">
        <f>F80+'oil exporter'!F80-all!F80</f>
        <v>0</v>
      </c>
      <c r="S80" s="185" t="e">
        <f>G80+'oil exporter'!G80-all!G80</f>
        <v>#REF!</v>
      </c>
      <c r="T80" s="185" t="e">
        <f>H80+'oil exporter'!H80-all!H80</f>
        <v>#REF!</v>
      </c>
      <c r="U80" s="185">
        <f>I80+'oil exporter'!I80-all!I80</f>
        <v>0</v>
      </c>
      <c r="V80" s="185">
        <f>J80+'oil exporter'!J80-all!J80</f>
        <v>0</v>
      </c>
      <c r="W80" s="185">
        <f>K80+'oil exporter'!K80-all!K80</f>
        <v>0</v>
      </c>
    </row>
    <row r="81" spans="1:23" x14ac:dyDescent="0.2">
      <c r="A81" s="41" t="s">
        <v>55</v>
      </c>
      <c r="B81" s="106" t="e">
        <f>SUM(bahrain!#REF!,egypt!#REF!,jordan!#REF!,lebanon!#REF!,palestine!#REF!,sudan!#REF!,syria!#REF!,yemen!#REF!)</f>
        <v>#REF!</v>
      </c>
      <c r="C81" s="106" t="e">
        <f>SUM(bahrain!#REF!,egypt!#REF!,jordan!#REF!,lebanon!#REF!,palestine!#REF!,sudan!#REF!,syria!#REF!,yemen!#REF!)</f>
        <v>#REF!</v>
      </c>
      <c r="D81" s="106">
        <f>SUM(bahrain!B81,egypt!B81,jordan!B81,lebanon!B81,palestine!B81,sudan!B81,syria!B81,yemen!B81)</f>
        <v>374.11083347502932</v>
      </c>
      <c r="E81" s="106">
        <f>SUM(bahrain!C81,egypt!C81,jordan!C81,lebanon!C81,palestine!C81,sudan!C81,syria!C81,yemen!C81)</f>
        <v>555.94019743403283</v>
      </c>
      <c r="F81" s="164">
        <f>SUM(bahrain!D81,egypt!D81,jordan!D81,lebanon!D81,palestine!D81,sudan!D81,syria!D81,yemen!D81)</f>
        <v>531.60377577094266</v>
      </c>
      <c r="G81" s="106" t="e">
        <f>SUM(bahrain!#REF!,egypt!#REF!,jordan!#REF!,lebanon!#REF!,palestine!#REF!,sudan!#REF!,syria!#REF!,yemen!#REF!)</f>
        <v>#REF!</v>
      </c>
      <c r="H81" s="106" t="e">
        <f>SUM(bahrain!#REF!,egypt!#REF!,jordan!#REF!,lebanon!#REF!,palestine!#REF!,sudan!#REF!,syria!#REF!,yemen!#REF!)</f>
        <v>#REF!</v>
      </c>
      <c r="I81" s="106">
        <f>SUM(bahrain!G81,egypt!G81,jordan!G81,lebanon!G81,palestine!G81,sudan!G81,syria!G81,yemen!G81)</f>
        <v>88.297237759424661</v>
      </c>
      <c r="J81" s="106">
        <f>SUM(bahrain!H81,egypt!H81,jordan!H81,lebanon!H81,palestine!H81,sudan!H81,syria!H81,yemen!H81)</f>
        <v>73.496342348913572</v>
      </c>
      <c r="K81" s="164">
        <f>SUM(bahrain!J81,egypt!I81,jordan!I81,lebanon!I81,palestine!I81,sudan!I81,syria!I81,yemen!I81)</f>
        <v>59.813841323743375</v>
      </c>
      <c r="L81" s="42" t="s">
        <v>56</v>
      </c>
      <c r="N81" s="185" t="e">
        <f>B81+'oil exporter'!B81-all!B81</f>
        <v>#REF!</v>
      </c>
      <c r="O81" s="185" t="e">
        <f>C81+'oil exporter'!C81-all!C81</f>
        <v>#REF!</v>
      </c>
      <c r="P81" s="185">
        <f>D81+'oil exporter'!D81-all!D81</f>
        <v>0</v>
      </c>
      <c r="Q81" s="185">
        <f>E81+'oil exporter'!E81-all!E81</f>
        <v>0</v>
      </c>
      <c r="R81" s="185">
        <f>F81+'oil exporter'!F81-all!F81</f>
        <v>0</v>
      </c>
      <c r="S81" s="185" t="e">
        <f>G81+'oil exporter'!G81-all!G81</f>
        <v>#REF!</v>
      </c>
      <c r="T81" s="185" t="e">
        <f>H81+'oil exporter'!H81-all!H81</f>
        <v>#REF!</v>
      </c>
      <c r="U81" s="185">
        <f>I81+'oil exporter'!I81-all!I81</f>
        <v>0</v>
      </c>
      <c r="V81" s="185">
        <f>J81+'oil exporter'!J81-all!J81</f>
        <v>0</v>
      </c>
      <c r="W81" s="185">
        <f>K81+'oil exporter'!K81-all!K81</f>
        <v>0</v>
      </c>
    </row>
    <row r="82" spans="1:23" x14ac:dyDescent="0.2">
      <c r="A82" s="86" t="s">
        <v>132</v>
      </c>
      <c r="B82" s="113" t="e">
        <f>SUM(bahrain!#REF!,egypt!#REF!,jordan!#REF!,lebanon!#REF!,palestine!#REF!,sudan!#REF!,syria!#REF!,yemen!#REF!)</f>
        <v>#REF!</v>
      </c>
      <c r="C82" s="113" t="e">
        <f>SUM(bahrain!#REF!,egypt!#REF!,jordan!#REF!,lebanon!#REF!,palestine!#REF!,sudan!#REF!,syria!#REF!,yemen!#REF!)</f>
        <v>#REF!</v>
      </c>
      <c r="D82" s="113">
        <f>SUM(bahrain!B82,egypt!B82,jordan!B82,lebanon!B82,palestine!B82,sudan!B82,syria!B82,yemen!B82)</f>
        <v>28879.626800367772</v>
      </c>
      <c r="E82" s="113">
        <f>SUM(bahrain!C82,egypt!C82,jordan!C82,lebanon!C82,palestine!C82,sudan!C82,syria!C82,yemen!C82)</f>
        <v>29274.169106556932</v>
      </c>
      <c r="F82" s="167">
        <f>SUM(bahrain!D82,egypt!D82,jordan!D82,lebanon!D82,palestine!D82,sudan!D82,syria!D82,yemen!D82)</f>
        <v>31049.162618776481</v>
      </c>
      <c r="G82" s="113" t="e">
        <f>SUM(bahrain!#REF!,egypt!#REF!,jordan!#REF!,lebanon!#REF!,palestine!#REF!,sudan!#REF!,syria!#REF!,yemen!#REF!)</f>
        <v>#REF!</v>
      </c>
      <c r="H82" s="113" t="e">
        <f>SUM(bahrain!#REF!,egypt!#REF!,jordan!#REF!,lebanon!#REF!,palestine!#REF!,sudan!#REF!,syria!#REF!,yemen!#REF!)</f>
        <v>#REF!</v>
      </c>
      <c r="I82" s="113">
        <f>SUM(bahrain!G82,egypt!G82,jordan!G82,lebanon!G82,palestine!G82,sudan!G82,syria!G82,yemen!G82)</f>
        <v>17810.968672393155</v>
      </c>
      <c r="J82" s="113">
        <f>SUM(bahrain!H82,egypt!H82,jordan!H82,lebanon!H82,palestine!H82,sudan!H82,syria!H82,yemen!H82)</f>
        <v>10726.818084476119</v>
      </c>
      <c r="K82" s="167">
        <f>SUM(bahrain!J82,egypt!I82,jordan!I82,lebanon!I82,palestine!I82,sudan!I82,syria!I82,yemen!I82)</f>
        <v>13679.126230511843</v>
      </c>
      <c r="L82" s="87" t="s">
        <v>133</v>
      </c>
      <c r="N82" s="185" t="e">
        <f>B82+'oil exporter'!B82-all!B82</f>
        <v>#REF!</v>
      </c>
      <c r="O82" s="185" t="e">
        <f>C82+'oil exporter'!C82-all!C82</f>
        <v>#REF!</v>
      </c>
      <c r="P82" s="185">
        <f>D82+'oil exporter'!D82-all!D82</f>
        <v>0</v>
      </c>
      <c r="Q82" s="185">
        <f>E82+'oil exporter'!E82-all!E82</f>
        <v>0</v>
      </c>
      <c r="R82" s="185">
        <f>F82+'oil exporter'!F82-all!F82</f>
        <v>0</v>
      </c>
      <c r="S82" s="185" t="e">
        <f>G82+'oil exporter'!G82-all!G82</f>
        <v>#REF!</v>
      </c>
      <c r="T82" s="185" t="e">
        <f>H82+'oil exporter'!H82-all!H82</f>
        <v>#REF!</v>
      </c>
      <c r="U82" s="185">
        <f>I82+'oil exporter'!I82-all!I82</f>
        <v>0</v>
      </c>
      <c r="V82" s="185">
        <f>J82+'oil exporter'!J82-all!J82</f>
        <v>0</v>
      </c>
      <c r="W82" s="185">
        <f>K82+'oil exporter'!K82-all!K82</f>
        <v>0</v>
      </c>
    </row>
    <row r="83" spans="1:23" x14ac:dyDescent="0.2">
      <c r="A83" s="41" t="s">
        <v>134</v>
      </c>
      <c r="B83" s="47" t="e">
        <f>SUM(bahrain!#REF!,egypt!#REF!,jordan!#REF!,lebanon!#REF!,palestine!#REF!,sudan!#REF!,syria!#REF!,yemen!#REF!)</f>
        <v>#REF!</v>
      </c>
      <c r="C83" s="47" t="e">
        <f>SUM(bahrain!#REF!,egypt!#REF!,jordan!#REF!,lebanon!#REF!,palestine!#REF!,sudan!#REF!,syria!#REF!,yemen!#REF!)</f>
        <v>#REF!</v>
      </c>
      <c r="D83" s="47">
        <f>SUM(bahrain!B83,egypt!B83,jordan!B83,lebanon!B83,palestine!B83,sudan!B83,syria!B83,yemen!B83)</f>
        <v>10.713510313642333</v>
      </c>
      <c r="E83" s="47">
        <f>SUM(bahrain!C83,egypt!C83,jordan!C83,lebanon!C83,palestine!C83,sudan!C83,syria!C83,yemen!C83)</f>
        <v>2.4202237499296722</v>
      </c>
      <c r="F83" s="137">
        <f>SUM(bahrain!D83,egypt!D83,jordan!D83,lebanon!D83,palestine!D83,sudan!D83,syria!D83,yemen!D83)</f>
        <v>4.7993459658880795</v>
      </c>
      <c r="G83" s="47" t="e">
        <f>SUM(bahrain!#REF!,egypt!#REF!,jordan!#REF!,lebanon!#REF!,palestine!#REF!,sudan!#REF!,syria!#REF!,yemen!#REF!)</f>
        <v>#REF!</v>
      </c>
      <c r="H83" s="47" t="e">
        <f>SUM(bahrain!#REF!,egypt!#REF!,jordan!#REF!,lebanon!#REF!,palestine!#REF!,sudan!#REF!,syria!#REF!,yemen!#REF!)</f>
        <v>#REF!</v>
      </c>
      <c r="I83" s="47">
        <f>SUM(bahrain!G83,egypt!G83,jordan!G83,lebanon!G83,palestine!G83,sudan!G83,syria!G83,yemen!G83)</f>
        <v>12.481229828042411</v>
      </c>
      <c r="J83" s="47">
        <f>SUM(bahrain!H83,egypt!H83,jordan!H83,lebanon!H83,palestine!H83,sudan!H83,syria!H83,yemen!H83)</f>
        <v>9.0488771503326788</v>
      </c>
      <c r="K83" s="137">
        <f>SUM(bahrain!J83,egypt!I83,jordan!I83,lebanon!I83,palestine!I83,sudan!I83,syria!I83,yemen!I83)</f>
        <v>6.6672120094307941</v>
      </c>
      <c r="L83" s="40" t="s">
        <v>135</v>
      </c>
      <c r="N83" s="185" t="e">
        <f>B83+'oil exporter'!B83-all!B83</f>
        <v>#REF!</v>
      </c>
      <c r="O83" s="185" t="e">
        <f>C83+'oil exporter'!C83-all!C83</f>
        <v>#REF!</v>
      </c>
      <c r="P83" s="185">
        <f>D83+'oil exporter'!D83-all!D83</f>
        <v>0</v>
      </c>
      <c r="Q83" s="185">
        <f>E83+'oil exporter'!E83-all!E83</f>
        <v>0</v>
      </c>
      <c r="R83" s="185">
        <f>F83+'oil exporter'!F83-all!F83</f>
        <v>0</v>
      </c>
      <c r="S83" s="185" t="e">
        <f>G83+'oil exporter'!G83-all!G83</f>
        <v>#REF!</v>
      </c>
      <c r="T83" s="185" t="e">
        <f>H83+'oil exporter'!H83-all!H83</f>
        <v>#REF!</v>
      </c>
      <c r="U83" s="185">
        <f>I83+'oil exporter'!I83-all!I83</f>
        <v>0</v>
      </c>
      <c r="V83" s="185">
        <f>J83+'oil exporter'!J83-all!J83</f>
        <v>0</v>
      </c>
      <c r="W83" s="185">
        <f>K83+'oil exporter'!K83-all!K83</f>
        <v>0</v>
      </c>
    </row>
    <row r="84" spans="1:23" x14ac:dyDescent="0.2">
      <c r="A84" s="41" t="s">
        <v>136</v>
      </c>
      <c r="B84" s="39" t="e">
        <f>SUM(bahrain!#REF!,egypt!#REF!,jordan!#REF!,lebanon!#REF!,palestine!#REF!,sudan!#REF!,syria!#REF!,yemen!#REF!)</f>
        <v>#REF!</v>
      </c>
      <c r="C84" s="39" t="e">
        <f>SUM(bahrain!#REF!,egypt!#REF!,jordan!#REF!,lebanon!#REF!,palestine!#REF!,sudan!#REF!,syria!#REF!,yemen!#REF!)</f>
        <v>#REF!</v>
      </c>
      <c r="D84" s="39">
        <f>SUM(bahrain!B84,egypt!B84,jordan!B84,lebanon!B84,palestine!B84,sudan!B84,syria!B84,yemen!B84)</f>
        <v>114.18054427007844</v>
      </c>
      <c r="E84" s="39">
        <f>SUM(bahrain!C84,egypt!C84,jordan!C84,lebanon!C84,palestine!C84,sudan!C84,syria!C84,yemen!C84)</f>
        <v>253.11021283977442</v>
      </c>
      <c r="F84" s="136">
        <f>SUM(bahrain!D84,egypt!D84,jordan!D84,lebanon!D84,palestine!D84,sudan!D84,syria!D84,yemen!D84)</f>
        <v>138.41187690170463</v>
      </c>
      <c r="G84" s="39" t="e">
        <f>SUM(bahrain!#REF!,egypt!#REF!,jordan!#REF!,lebanon!#REF!,palestine!#REF!,sudan!#REF!,syria!#REF!,yemen!#REF!)</f>
        <v>#REF!</v>
      </c>
      <c r="H84" s="39" t="e">
        <f>SUM(bahrain!#REF!,egypt!#REF!,jordan!#REF!,lebanon!#REF!,palestine!#REF!,sudan!#REF!,syria!#REF!,yemen!#REF!)</f>
        <v>#REF!</v>
      </c>
      <c r="I84" s="39">
        <f>SUM(bahrain!G84,egypt!G84,jordan!G84,lebanon!G84,palestine!G84,sudan!G84,syria!G84,yemen!G84)</f>
        <v>162.68947669126786</v>
      </c>
      <c r="J84" s="39">
        <f>SUM(bahrain!H84,egypt!H84,jordan!H84,lebanon!H84,palestine!H84,sudan!H84,syria!H84,yemen!H84)</f>
        <v>104.08922847094399</v>
      </c>
      <c r="K84" s="136">
        <f>SUM(bahrain!J84,egypt!I84,jordan!I84,lebanon!I84,palestine!I84,sudan!I84,syria!I84,yemen!I84)</f>
        <v>140.28307360166983</v>
      </c>
      <c r="L84" s="40" t="s">
        <v>137</v>
      </c>
      <c r="N84" s="185" t="e">
        <f>B84+'oil exporter'!B84-all!B84</f>
        <v>#REF!</v>
      </c>
      <c r="O84" s="185" t="e">
        <f>C84+'oil exporter'!C84-all!C84</f>
        <v>#REF!</v>
      </c>
      <c r="P84" s="185">
        <f>D84+'oil exporter'!D84-all!D84</f>
        <v>0</v>
      </c>
      <c r="Q84" s="185">
        <f>E84+'oil exporter'!E84-all!E84</f>
        <v>0</v>
      </c>
      <c r="R84" s="185">
        <f>F84+'oil exporter'!F84-all!F84</f>
        <v>0</v>
      </c>
      <c r="S84" s="185" t="e">
        <f>G84+'oil exporter'!G84-all!G84</f>
        <v>#REF!</v>
      </c>
      <c r="T84" s="185" t="e">
        <f>H84+'oil exporter'!H84-all!H84</f>
        <v>#REF!</v>
      </c>
      <c r="U84" s="185">
        <f>I84+'oil exporter'!I84-all!I84</f>
        <v>0</v>
      </c>
      <c r="V84" s="185">
        <f>J84+'oil exporter'!J84-all!J84</f>
        <v>0</v>
      </c>
      <c r="W84" s="185">
        <f>K84+'oil exporter'!K84-all!K84</f>
        <v>0</v>
      </c>
    </row>
    <row r="85" spans="1:23" x14ac:dyDescent="0.2">
      <c r="A85" s="38" t="s">
        <v>138</v>
      </c>
      <c r="B85" s="39" t="e">
        <f>SUM(bahrain!#REF!,egypt!#REF!,jordan!#REF!,lebanon!#REF!,palestine!#REF!,sudan!#REF!,syria!#REF!,yemen!#REF!)</f>
        <v>#REF!</v>
      </c>
      <c r="C85" s="39" t="e">
        <f>SUM(bahrain!#REF!,egypt!#REF!,jordan!#REF!,lebanon!#REF!,palestine!#REF!,sudan!#REF!,syria!#REF!,yemen!#REF!)</f>
        <v>#REF!</v>
      </c>
      <c r="D85" s="39">
        <f>SUM(bahrain!B85,egypt!B85,jordan!B85,lebanon!B85,palestine!B85,sudan!B85,syria!B85,yemen!B85)</f>
        <v>14971.444983469079</v>
      </c>
      <c r="E85" s="39">
        <f>SUM(bahrain!C85,egypt!C85,jordan!C85,lebanon!C85,palestine!C85,sudan!C85,syria!C85,yemen!C85)</f>
        <v>14185.87632478776</v>
      </c>
      <c r="F85" s="136">
        <f>SUM(bahrain!D85,egypt!D85,jordan!D85,lebanon!D85,palestine!D85,sudan!D85,syria!D85,yemen!D85)</f>
        <v>16028.918444252655</v>
      </c>
      <c r="G85" s="39" t="e">
        <f>SUM(bahrain!#REF!,egypt!#REF!,jordan!#REF!,lebanon!#REF!,palestine!#REF!,sudan!#REF!,syria!#REF!,yemen!#REF!)</f>
        <v>#REF!</v>
      </c>
      <c r="H85" s="39" t="e">
        <f>SUM(bahrain!#REF!,egypt!#REF!,jordan!#REF!,lebanon!#REF!,palestine!#REF!,sudan!#REF!,syria!#REF!,yemen!#REF!)</f>
        <v>#REF!</v>
      </c>
      <c r="I85" s="39">
        <f>SUM(bahrain!G85,egypt!G85,jordan!G85,lebanon!G85,palestine!G85,sudan!G85,syria!G85,yemen!G85)</f>
        <v>9908.4551027060988</v>
      </c>
      <c r="J85" s="39">
        <f>SUM(bahrain!H85,egypt!H85,jordan!H85,lebanon!H85,palestine!H85,sudan!H85,syria!H85,yemen!H85)</f>
        <v>4497.9220072033859</v>
      </c>
      <c r="K85" s="136">
        <f>SUM(bahrain!J85,egypt!I85,jordan!I85,lebanon!I85,palestine!I85,sudan!I85,syria!I85,yemen!I85)</f>
        <v>6577.3618672862876</v>
      </c>
      <c r="L85" s="40" t="s">
        <v>139</v>
      </c>
      <c r="N85" s="185" t="e">
        <f>B85+'oil exporter'!B85-all!B85</f>
        <v>#REF!</v>
      </c>
      <c r="O85" s="185" t="e">
        <f>C85+'oil exporter'!C85-all!C85</f>
        <v>#REF!</v>
      </c>
      <c r="P85" s="185">
        <f>D85+'oil exporter'!D85-all!D85</f>
        <v>0</v>
      </c>
      <c r="Q85" s="185">
        <f>E85+'oil exporter'!E85-all!E85</f>
        <v>0</v>
      </c>
      <c r="R85" s="185">
        <f>F85+'oil exporter'!F85-all!F85</f>
        <v>0</v>
      </c>
      <c r="S85" s="185" t="e">
        <f>G85+'oil exporter'!G85-all!G85</f>
        <v>#REF!</v>
      </c>
      <c r="T85" s="185" t="e">
        <f>H85+'oil exporter'!H85-all!H85</f>
        <v>#REF!</v>
      </c>
      <c r="U85" s="185">
        <f>I85+'oil exporter'!I85-all!I85</f>
        <v>0</v>
      </c>
      <c r="V85" s="185">
        <f>J85+'oil exporter'!J85-all!J85</f>
        <v>0</v>
      </c>
      <c r="W85" s="185">
        <f>K85+'oil exporter'!K85-all!K85</f>
        <v>0</v>
      </c>
    </row>
    <row r="86" spans="1:23" x14ac:dyDescent="0.2">
      <c r="A86" s="38" t="s">
        <v>140</v>
      </c>
      <c r="B86" s="39" t="e">
        <f>SUM(bahrain!#REF!,egypt!#REF!,jordan!#REF!,lebanon!#REF!,palestine!#REF!,sudan!#REF!,syria!#REF!,yemen!#REF!)</f>
        <v>#REF!</v>
      </c>
      <c r="C86" s="39" t="e">
        <f>SUM(bahrain!#REF!,egypt!#REF!,jordan!#REF!,lebanon!#REF!,palestine!#REF!,sudan!#REF!,syria!#REF!,yemen!#REF!)</f>
        <v>#REF!</v>
      </c>
      <c r="D86" s="39">
        <f>SUM(bahrain!B86,egypt!B86,jordan!B86,lebanon!B86,palestine!B86,sudan!B86,syria!B86,yemen!B86)</f>
        <v>144.56263491163531</v>
      </c>
      <c r="E86" s="39">
        <f>SUM(bahrain!C86,egypt!C86,jordan!C86,lebanon!C86,palestine!C86,sudan!C86,syria!C86,yemen!C86)</f>
        <v>151.06481763154437</v>
      </c>
      <c r="F86" s="136">
        <f>SUM(bahrain!D86,egypt!D86,jordan!D86,lebanon!D86,palestine!D86,sudan!D86,syria!D86,yemen!D86)</f>
        <v>133.93678451267186</v>
      </c>
      <c r="G86" s="39" t="e">
        <f>SUM(bahrain!#REF!,egypt!#REF!,jordan!#REF!,lebanon!#REF!,palestine!#REF!,sudan!#REF!,syria!#REF!,yemen!#REF!)</f>
        <v>#REF!</v>
      </c>
      <c r="H86" s="39" t="e">
        <f>SUM(bahrain!#REF!,egypt!#REF!,jordan!#REF!,lebanon!#REF!,palestine!#REF!,sudan!#REF!,syria!#REF!,yemen!#REF!)</f>
        <v>#REF!</v>
      </c>
      <c r="I86" s="39">
        <f>SUM(bahrain!G86,egypt!G86,jordan!G86,lebanon!G86,palestine!G86,sudan!G86,syria!G86,yemen!G86)</f>
        <v>59.757371997378797</v>
      </c>
      <c r="J86" s="39">
        <f>SUM(bahrain!H86,egypt!H86,jordan!H86,lebanon!H86,palestine!H86,sudan!H86,syria!H86,yemen!H86)</f>
        <v>46.603143533037176</v>
      </c>
      <c r="K86" s="136">
        <f>SUM(bahrain!J86,egypt!I86,jordan!I86,lebanon!I86,palestine!I86,sudan!I86,syria!I86,yemen!I86)</f>
        <v>62.352578794370523</v>
      </c>
      <c r="L86" s="40" t="s">
        <v>141</v>
      </c>
      <c r="N86" s="185" t="e">
        <f>B86+'oil exporter'!B86-all!B86</f>
        <v>#REF!</v>
      </c>
      <c r="O86" s="185" t="e">
        <f>C86+'oil exporter'!C86-all!C86</f>
        <v>#REF!</v>
      </c>
      <c r="P86" s="185">
        <f>D86+'oil exporter'!D86-all!D86</f>
        <v>0</v>
      </c>
      <c r="Q86" s="185">
        <f>E86+'oil exporter'!E86-all!E86</f>
        <v>0</v>
      </c>
      <c r="R86" s="185">
        <f>F86+'oil exporter'!F86-all!F86</f>
        <v>0</v>
      </c>
      <c r="S86" s="185" t="e">
        <f>G86+'oil exporter'!G86-all!G86</f>
        <v>#REF!</v>
      </c>
      <c r="T86" s="185" t="e">
        <f>H86+'oil exporter'!H86-all!H86</f>
        <v>#REF!</v>
      </c>
      <c r="U86" s="185">
        <f>I86+'oil exporter'!I86-all!I86</f>
        <v>0</v>
      </c>
      <c r="V86" s="185">
        <f>J86+'oil exporter'!J86-all!J86</f>
        <v>0</v>
      </c>
      <c r="W86" s="185">
        <f>K86+'oil exporter'!K86-all!K86</f>
        <v>0</v>
      </c>
    </row>
    <row r="87" spans="1:23" x14ac:dyDescent="0.2">
      <c r="A87" s="38" t="s">
        <v>142</v>
      </c>
      <c r="B87" s="39" t="e">
        <f>SUM(bahrain!#REF!,egypt!#REF!,jordan!#REF!,lebanon!#REF!,palestine!#REF!,sudan!#REF!,syria!#REF!,yemen!#REF!)</f>
        <v>#REF!</v>
      </c>
      <c r="C87" s="39" t="e">
        <f>SUM(bahrain!#REF!,egypt!#REF!,jordan!#REF!,lebanon!#REF!,palestine!#REF!,sudan!#REF!,syria!#REF!,yemen!#REF!)</f>
        <v>#REF!</v>
      </c>
      <c r="D87" s="39">
        <f>SUM(bahrain!B87,egypt!B87,jordan!B87,lebanon!B87,palestine!B87,sudan!B87,syria!B87,yemen!B87)</f>
        <v>4473.1644304021502</v>
      </c>
      <c r="E87" s="39">
        <f>SUM(bahrain!C87,egypt!C87,jordan!C87,lebanon!C87,palestine!C87,sudan!C87,syria!C87,yemen!C87)</f>
        <v>5328.1528550369185</v>
      </c>
      <c r="F87" s="136">
        <f>SUM(bahrain!D87,egypt!D87,jordan!D87,lebanon!D87,palestine!D87,sudan!D87,syria!D87,yemen!D87)</f>
        <v>5732.9349491446774</v>
      </c>
      <c r="G87" s="39" t="e">
        <f>SUM(bahrain!#REF!,egypt!#REF!,jordan!#REF!,lebanon!#REF!,palestine!#REF!,sudan!#REF!,syria!#REF!,yemen!#REF!)</f>
        <v>#REF!</v>
      </c>
      <c r="H87" s="39" t="e">
        <f>SUM(bahrain!#REF!,egypt!#REF!,jordan!#REF!,lebanon!#REF!,palestine!#REF!,sudan!#REF!,syria!#REF!,yemen!#REF!)</f>
        <v>#REF!</v>
      </c>
      <c r="I87" s="39">
        <f>SUM(bahrain!G87,egypt!G87,jordan!G87,lebanon!G87,palestine!G87,sudan!G87,syria!G87,yemen!G87)</f>
        <v>4670.3578306657782</v>
      </c>
      <c r="J87" s="39">
        <f>SUM(bahrain!H87,egypt!H87,jordan!H87,lebanon!H87,palestine!H87,sudan!H87,syria!H87,yemen!H87)</f>
        <v>4011.0519513959807</v>
      </c>
      <c r="K87" s="136">
        <f>SUM(bahrain!J87,egypt!I87,jordan!I87,lebanon!I87,palestine!I87,sudan!I87,syria!I87,yemen!I87)</f>
        <v>3416.9047550098294</v>
      </c>
      <c r="L87" s="40" t="s">
        <v>143</v>
      </c>
      <c r="N87" s="185" t="e">
        <f>B87+'oil exporter'!B87-all!B87</f>
        <v>#REF!</v>
      </c>
      <c r="O87" s="185" t="e">
        <f>C87+'oil exporter'!C87-all!C87</f>
        <v>#REF!</v>
      </c>
      <c r="P87" s="185">
        <f>D87+'oil exporter'!D87-all!D87</f>
        <v>0</v>
      </c>
      <c r="Q87" s="185">
        <f>E87+'oil exporter'!E87-all!E87</f>
        <v>0</v>
      </c>
      <c r="R87" s="185">
        <f>F87+'oil exporter'!F87-all!F87</f>
        <v>0</v>
      </c>
      <c r="S87" s="185" t="e">
        <f>G87+'oil exporter'!G87-all!G87</f>
        <v>#REF!</v>
      </c>
      <c r="T87" s="185" t="e">
        <f>H87+'oil exporter'!H87-all!H87</f>
        <v>#REF!</v>
      </c>
      <c r="U87" s="185">
        <f>I87+'oil exporter'!I87-all!I87</f>
        <v>0</v>
      </c>
      <c r="V87" s="185">
        <f>J87+'oil exporter'!J87-all!J87</f>
        <v>0</v>
      </c>
      <c r="W87" s="185">
        <f>K87+'oil exporter'!K87-all!K87</f>
        <v>0</v>
      </c>
    </row>
    <row r="88" spans="1:23" x14ac:dyDescent="0.2">
      <c r="A88" s="38" t="s">
        <v>144</v>
      </c>
      <c r="B88" s="39" t="e">
        <f>SUM(bahrain!#REF!,egypt!#REF!,jordan!#REF!,lebanon!#REF!,palestine!#REF!,sudan!#REF!,syria!#REF!,yemen!#REF!)</f>
        <v>#REF!</v>
      </c>
      <c r="C88" s="39" t="e">
        <f>SUM(bahrain!#REF!,egypt!#REF!,jordan!#REF!,lebanon!#REF!,palestine!#REF!,sudan!#REF!,syria!#REF!,yemen!#REF!)</f>
        <v>#REF!</v>
      </c>
      <c r="D88" s="39">
        <f>SUM(bahrain!B88,egypt!B88,jordan!B88,lebanon!B88,palestine!B88,sudan!B88,syria!B88,yemen!B88)</f>
        <v>28.555339297370931</v>
      </c>
      <c r="E88" s="39">
        <f>SUM(bahrain!C88,egypt!C88,jordan!C88,lebanon!C88,palestine!C88,sudan!C88,syria!C88,yemen!C88)</f>
        <v>25.224232066702307</v>
      </c>
      <c r="F88" s="136">
        <f>SUM(bahrain!D88,egypt!D88,jordan!D88,lebanon!D88,palestine!D88,sudan!D88,syria!D88,yemen!D88)</f>
        <v>24.347161112582778</v>
      </c>
      <c r="G88" s="39" t="e">
        <f>SUM(bahrain!#REF!,egypt!#REF!,jordan!#REF!,lebanon!#REF!,palestine!#REF!,sudan!#REF!,syria!#REF!,yemen!#REF!)</f>
        <v>#REF!</v>
      </c>
      <c r="H88" s="39" t="e">
        <f>SUM(bahrain!#REF!,egypt!#REF!,jordan!#REF!,lebanon!#REF!,palestine!#REF!,sudan!#REF!,syria!#REF!,yemen!#REF!)</f>
        <v>#REF!</v>
      </c>
      <c r="I88" s="39">
        <f>SUM(bahrain!G88,egypt!G88,jordan!G88,lebanon!G88,palestine!G88,sudan!G88,syria!G88,yemen!G88)</f>
        <v>7.9123080000000003</v>
      </c>
      <c r="J88" s="39">
        <f>SUM(bahrain!H88,egypt!H88,jordan!H88,lebanon!H88,palestine!H88,sudan!H88,syria!H88,yemen!H88)</f>
        <v>1.3530556259178841</v>
      </c>
      <c r="K88" s="136">
        <f>SUM(bahrain!J88,egypt!I88,jordan!I88,lebanon!I88,palestine!I88,sudan!I88,syria!I88,yemen!I88)</f>
        <v>1.5233569999999999</v>
      </c>
      <c r="L88" s="40" t="s">
        <v>145</v>
      </c>
      <c r="N88" s="185" t="e">
        <f>B88+'oil exporter'!B88-all!B88</f>
        <v>#REF!</v>
      </c>
      <c r="O88" s="185" t="e">
        <f>C88+'oil exporter'!C88-all!C88</f>
        <v>#REF!</v>
      </c>
      <c r="P88" s="185">
        <f>D88+'oil exporter'!D88-all!D88</f>
        <v>0</v>
      </c>
      <c r="Q88" s="185">
        <f>E88+'oil exporter'!E88-all!E88</f>
        <v>0</v>
      </c>
      <c r="R88" s="185">
        <f>F88+'oil exporter'!F88-all!F88</f>
        <v>0</v>
      </c>
      <c r="S88" s="185" t="e">
        <f>G88+'oil exporter'!G88-all!G88</f>
        <v>#REF!</v>
      </c>
      <c r="T88" s="185" t="e">
        <f>H88+'oil exporter'!H88-all!H88</f>
        <v>#REF!</v>
      </c>
      <c r="U88" s="185">
        <f>I88+'oil exporter'!I88-all!I88</f>
        <v>0</v>
      </c>
      <c r="V88" s="185">
        <f>J88+'oil exporter'!J88-all!J88</f>
        <v>0</v>
      </c>
      <c r="W88" s="185">
        <f>K88+'oil exporter'!K88-all!K88</f>
        <v>0</v>
      </c>
    </row>
    <row r="89" spans="1:23" s="89" customFormat="1" x14ac:dyDescent="0.2">
      <c r="A89" s="38" t="s">
        <v>146</v>
      </c>
      <c r="B89" s="39" t="e">
        <f>SUM(bahrain!#REF!,egypt!#REF!,jordan!#REF!,lebanon!#REF!,palestine!#REF!,sudan!#REF!,syria!#REF!,yemen!#REF!)</f>
        <v>#REF!</v>
      </c>
      <c r="C89" s="39" t="e">
        <f>SUM(bahrain!#REF!,egypt!#REF!,jordan!#REF!,lebanon!#REF!,palestine!#REF!,sudan!#REF!,syria!#REF!,yemen!#REF!)</f>
        <v>#REF!</v>
      </c>
      <c r="D89" s="39">
        <f>SUM(bahrain!B89,egypt!B89,jordan!B89,lebanon!B89,palestine!B89,sudan!B89,syria!B89,yemen!B89)</f>
        <v>3801.0529753719375</v>
      </c>
      <c r="E89" s="39">
        <f>SUM(bahrain!C89,egypt!C89,jordan!C89,lebanon!C89,palestine!C89,sudan!C89,syria!C89,yemen!C89)</f>
        <v>3469.9468832823527</v>
      </c>
      <c r="F89" s="136">
        <f>SUM(bahrain!D89,egypt!D89,jordan!D89,lebanon!D89,palestine!D89,sudan!D89,syria!D89,yemen!D89)</f>
        <v>3182.5178816498874</v>
      </c>
      <c r="G89" s="39" t="e">
        <f>SUM(bahrain!#REF!,egypt!#REF!,jordan!#REF!,lebanon!#REF!,palestine!#REF!,sudan!#REF!,syria!#REF!,yemen!#REF!)</f>
        <v>#REF!</v>
      </c>
      <c r="H89" s="39" t="e">
        <f>SUM(bahrain!#REF!,egypt!#REF!,jordan!#REF!,lebanon!#REF!,palestine!#REF!,sudan!#REF!,syria!#REF!,yemen!#REF!)</f>
        <v>#REF!</v>
      </c>
      <c r="I89" s="39">
        <f>SUM(bahrain!G89,egypt!G89,jordan!G89,lebanon!G89,palestine!G89,sudan!G89,syria!G89,yemen!G89)</f>
        <v>1131.5197591846654</v>
      </c>
      <c r="J89" s="39">
        <f>SUM(bahrain!H89,egypt!H89,jordan!H89,lebanon!H89,palestine!H89,sudan!H89,syria!H89,yemen!H89)</f>
        <v>693.25697084885053</v>
      </c>
      <c r="K89" s="136">
        <f>SUM(bahrain!J89,egypt!I89,jordan!I89,lebanon!I89,palestine!I89,sudan!I89,syria!I89,yemen!I89)</f>
        <v>1772.5373170285984</v>
      </c>
      <c r="L89" s="40" t="s">
        <v>147</v>
      </c>
      <c r="M89" s="4"/>
      <c r="N89" s="185" t="e">
        <f>B89+'oil exporter'!B89-all!B89</f>
        <v>#REF!</v>
      </c>
      <c r="O89" s="185" t="e">
        <f>C89+'oil exporter'!C89-all!C89</f>
        <v>#REF!</v>
      </c>
      <c r="P89" s="185">
        <f>D89+'oil exporter'!D89-all!D89</f>
        <v>0</v>
      </c>
      <c r="Q89" s="185">
        <f>E89+'oil exporter'!E89-all!E89</f>
        <v>0</v>
      </c>
      <c r="R89" s="185">
        <f>F89+'oil exporter'!F89-all!F89</f>
        <v>0</v>
      </c>
      <c r="S89" s="185" t="e">
        <f>G89+'oil exporter'!G89-all!G89</f>
        <v>#REF!</v>
      </c>
      <c r="T89" s="185" t="e">
        <f>H89+'oil exporter'!H89-all!H89</f>
        <v>#REF!</v>
      </c>
      <c r="U89" s="185">
        <f>I89+'oil exporter'!I89-all!I89</f>
        <v>0</v>
      </c>
      <c r="V89" s="185">
        <f>J89+'oil exporter'!J89-all!J89</f>
        <v>0</v>
      </c>
      <c r="W89" s="185">
        <f>K89+'oil exporter'!K89-all!K89</f>
        <v>0</v>
      </c>
    </row>
    <row r="90" spans="1:23" x14ac:dyDescent="0.2">
      <c r="A90" s="38" t="s">
        <v>148</v>
      </c>
      <c r="B90" s="39" t="e">
        <f>SUM(bahrain!#REF!,egypt!#REF!,jordan!#REF!,lebanon!#REF!,palestine!#REF!,sudan!#REF!,syria!#REF!,yemen!#REF!)</f>
        <v>#REF!</v>
      </c>
      <c r="C90" s="39" t="e">
        <f>SUM(bahrain!#REF!,egypt!#REF!,jordan!#REF!,lebanon!#REF!,palestine!#REF!,sudan!#REF!,syria!#REF!,yemen!#REF!)</f>
        <v>#REF!</v>
      </c>
      <c r="D90" s="39">
        <f>SUM(bahrain!B90,egypt!B90,jordan!B90,lebanon!B90,palestine!B90,sudan!B90,syria!B90,yemen!B90)</f>
        <v>507.29590476717817</v>
      </c>
      <c r="E90" s="39">
        <f>SUM(bahrain!C90,egypt!C90,jordan!C90,lebanon!C90,palestine!C90,sudan!C90,syria!C90,yemen!C90)</f>
        <v>521.90186844831544</v>
      </c>
      <c r="F90" s="136">
        <f>SUM(bahrain!D90,egypt!D90,jordan!D90,lebanon!D90,palestine!D90,sudan!D90,syria!D90,yemen!D90)</f>
        <v>573.34505308386554</v>
      </c>
      <c r="G90" s="39" t="e">
        <f>SUM(bahrain!#REF!,egypt!#REF!,jordan!#REF!,lebanon!#REF!,palestine!#REF!,sudan!#REF!,syria!#REF!,yemen!#REF!)</f>
        <v>#REF!</v>
      </c>
      <c r="H90" s="39" t="e">
        <f>SUM(bahrain!#REF!,egypt!#REF!,jordan!#REF!,lebanon!#REF!,palestine!#REF!,sudan!#REF!,syria!#REF!,yemen!#REF!)</f>
        <v>#REF!</v>
      </c>
      <c r="I90" s="39">
        <f>SUM(bahrain!G90,egypt!G90,jordan!G90,lebanon!G90,palestine!G90,sudan!G90,syria!G90,yemen!G90)</f>
        <v>264.62376757747114</v>
      </c>
      <c r="J90" s="39">
        <f>SUM(bahrain!H90,egypt!H90,jordan!H90,lebanon!H90,palestine!H90,sudan!H90,syria!H90,yemen!H90)</f>
        <v>247.35669926038526</v>
      </c>
      <c r="K90" s="136">
        <f>SUM(bahrain!J90,egypt!I90,jordan!I90,lebanon!I90,palestine!I90,sudan!I90,syria!I90,yemen!I90)</f>
        <v>173.950422076998</v>
      </c>
      <c r="L90" s="40" t="s">
        <v>149</v>
      </c>
      <c r="N90" s="185" t="e">
        <f>B90+'oil exporter'!B90-all!B90</f>
        <v>#REF!</v>
      </c>
      <c r="O90" s="185" t="e">
        <f>C90+'oil exporter'!C90-all!C90</f>
        <v>#REF!</v>
      </c>
      <c r="P90" s="185">
        <f>D90+'oil exporter'!D90-all!D90</f>
        <v>0</v>
      </c>
      <c r="Q90" s="185">
        <f>E90+'oil exporter'!E90-all!E90</f>
        <v>0</v>
      </c>
      <c r="R90" s="185">
        <f>F90+'oil exporter'!F90-all!F90</f>
        <v>0</v>
      </c>
      <c r="S90" s="185" t="e">
        <f>G90+'oil exporter'!G90-all!G90</f>
        <v>#REF!</v>
      </c>
      <c r="T90" s="185" t="e">
        <f>H90+'oil exporter'!H90-all!H90</f>
        <v>#REF!</v>
      </c>
      <c r="U90" s="185">
        <f>I90+'oil exporter'!I90-all!I90</f>
        <v>0</v>
      </c>
      <c r="V90" s="185">
        <f>J90+'oil exporter'!J90-all!J90</f>
        <v>0</v>
      </c>
      <c r="W90" s="185">
        <f>K90+'oil exporter'!K90-all!K90</f>
        <v>0</v>
      </c>
    </row>
    <row r="91" spans="1:23" s="13" customFormat="1" x14ac:dyDescent="0.2">
      <c r="A91" s="41" t="s">
        <v>150</v>
      </c>
      <c r="B91" s="39" t="e">
        <f>SUM(bahrain!#REF!,egypt!#REF!,jordan!#REF!,lebanon!#REF!,palestine!#REF!,sudan!#REF!,syria!#REF!,yemen!#REF!)</f>
        <v>#REF!</v>
      </c>
      <c r="C91" s="39" t="e">
        <f>SUM(bahrain!#REF!,egypt!#REF!,jordan!#REF!,lebanon!#REF!,palestine!#REF!,sudan!#REF!,syria!#REF!,yemen!#REF!)</f>
        <v>#REF!</v>
      </c>
      <c r="D91" s="39">
        <f>SUM(bahrain!B91,egypt!B91,jordan!B91,lebanon!B91,palestine!B91,sudan!B91,syria!B91,yemen!B91)</f>
        <v>162.67549304834688</v>
      </c>
      <c r="E91" s="39">
        <f>SUM(bahrain!C91,egypt!C91,jordan!C91,lebanon!C91,palestine!C91,sudan!C91,syria!C91,yemen!C91)</f>
        <v>106.25323535789222</v>
      </c>
      <c r="F91" s="136">
        <f>SUM(bahrain!D91,egypt!D91,jordan!D91,lebanon!D91,palestine!D91,sudan!D91,syria!D91,yemen!D91)</f>
        <v>108.83999829960165</v>
      </c>
      <c r="G91" s="39" t="e">
        <f>SUM(bahrain!#REF!,egypt!#REF!,jordan!#REF!,lebanon!#REF!,palestine!#REF!,sudan!#REF!,syria!#REF!,yemen!#REF!)</f>
        <v>#REF!</v>
      </c>
      <c r="H91" s="39" t="e">
        <f>SUM(bahrain!#REF!,egypt!#REF!,jordan!#REF!,lebanon!#REF!,palestine!#REF!,sudan!#REF!,syria!#REF!,yemen!#REF!)</f>
        <v>#REF!</v>
      </c>
      <c r="I91" s="39">
        <f>SUM(bahrain!G91,egypt!G91,jordan!G91,lebanon!G91,palestine!G91,sudan!G91,syria!G91,yemen!G91)</f>
        <v>25.253591826176503</v>
      </c>
      <c r="J91" s="39">
        <f>SUM(bahrain!H91,egypt!H91,jordan!H91,lebanon!H91,palestine!H91,sudan!H91,syria!H91,yemen!H91)</f>
        <v>46.983496040779769</v>
      </c>
      <c r="K91" s="136">
        <f>SUM(bahrain!J91,egypt!I91,jordan!I91,lebanon!I91,palestine!I91,sudan!I91,syria!I91,yemen!I91)</f>
        <v>27.963894356621189</v>
      </c>
      <c r="L91" s="40" t="s">
        <v>151</v>
      </c>
      <c r="M91" s="12"/>
      <c r="N91" s="185" t="e">
        <f>B91+'oil exporter'!B91-all!B91</f>
        <v>#REF!</v>
      </c>
      <c r="O91" s="185" t="e">
        <f>C91+'oil exporter'!C91-all!C91</f>
        <v>#REF!</v>
      </c>
      <c r="P91" s="185">
        <f>D91+'oil exporter'!D91-all!D91</f>
        <v>0</v>
      </c>
      <c r="Q91" s="185">
        <f>E91+'oil exporter'!E91-all!E91</f>
        <v>0</v>
      </c>
      <c r="R91" s="185">
        <f>F91+'oil exporter'!F91-all!F91</f>
        <v>0</v>
      </c>
      <c r="S91" s="185" t="e">
        <f>G91+'oil exporter'!G91-all!G91</f>
        <v>#REF!</v>
      </c>
      <c r="T91" s="185" t="e">
        <f>H91+'oil exporter'!H91-all!H91</f>
        <v>#REF!</v>
      </c>
      <c r="U91" s="185">
        <f>I91+'oil exporter'!I91-all!I91</f>
        <v>0</v>
      </c>
      <c r="V91" s="185">
        <f>J91+'oil exporter'!J91-all!J91</f>
        <v>0</v>
      </c>
      <c r="W91" s="185">
        <f>K91+'oil exporter'!K91-all!K91</f>
        <v>0</v>
      </c>
    </row>
    <row r="92" spans="1:23" s="13" customFormat="1" ht="13.5" thickBot="1" x14ac:dyDescent="0.25">
      <c r="A92" s="41" t="s">
        <v>55</v>
      </c>
      <c r="B92" s="88" t="e">
        <f>SUM(bahrain!#REF!,egypt!#REF!,jordan!#REF!,lebanon!#REF!,palestine!#REF!,sudan!#REF!,syria!#REF!,yemen!#REF!)</f>
        <v>#REF!</v>
      </c>
      <c r="C92" s="88" t="e">
        <f>SUM(bahrain!#REF!,egypt!#REF!,jordan!#REF!,lebanon!#REF!,palestine!#REF!,sudan!#REF!,syria!#REF!,yemen!#REF!)</f>
        <v>#REF!</v>
      </c>
      <c r="D92" s="88">
        <f>SUM(bahrain!B92,egypt!B92,jordan!B92,lebanon!B92,palestine!B92,sudan!B92,syria!B92,yemen!B92)</f>
        <v>4665.9287711785191</v>
      </c>
      <c r="E92" s="88">
        <f>SUM(bahrain!C92,egypt!C92,jordan!C92,lebanon!C92,palestine!C92,sudan!C92,syria!C92,yemen!C92)</f>
        <v>5230.1840323557462</v>
      </c>
      <c r="F92" s="160">
        <f>SUM(bahrain!D92,egypt!D92,jordan!D92,lebanon!D92,palestine!D92,sudan!D92,syria!D92,yemen!D92)</f>
        <v>5121.1111238529511</v>
      </c>
      <c r="G92" s="39" t="e">
        <f>SUM(bahrain!#REF!,egypt!#REF!,jordan!#REF!,lebanon!#REF!,palestine!#REF!,sudan!#REF!,syria!#REF!,yemen!#REF!)</f>
        <v>#REF!</v>
      </c>
      <c r="H92" s="39" t="e">
        <f>SUM(bahrain!#REF!,egypt!#REF!,jordan!#REF!,lebanon!#REF!,palestine!#REF!,sudan!#REF!,syria!#REF!,yemen!#REF!)</f>
        <v>#REF!</v>
      </c>
      <c r="I92" s="39">
        <f>SUM(bahrain!G92,egypt!G92,jordan!G92,lebanon!G92,palestine!G92,sudan!G92,syria!G92,yemen!G92)</f>
        <v>1567.8898921944203</v>
      </c>
      <c r="J92" s="39">
        <f>SUM(bahrain!H92,egypt!H92,jordan!H92,lebanon!H92,palestine!H92,sudan!H92,syria!H92,yemen!H92)</f>
        <v>1069.0863079864009</v>
      </c>
      <c r="K92" s="136">
        <f>SUM(bahrain!J92,egypt!I92,jordan!I92,lebanon!I92,palestine!I92,sudan!I92,syria!I92,yemen!I92)</f>
        <v>1499.5216213480371</v>
      </c>
      <c r="L92" s="42" t="s">
        <v>56</v>
      </c>
      <c r="M92" s="12"/>
      <c r="N92" s="185" t="e">
        <f>B92+'oil exporter'!B92-all!B92</f>
        <v>#REF!</v>
      </c>
      <c r="O92" s="185" t="e">
        <f>C92+'oil exporter'!C92-all!C92</f>
        <v>#REF!</v>
      </c>
      <c r="P92" s="185">
        <f>D92+'oil exporter'!D92-all!D92</f>
        <v>0</v>
      </c>
      <c r="Q92" s="185">
        <f>E92+'oil exporter'!E92-all!E92</f>
        <v>0</v>
      </c>
      <c r="R92" s="185">
        <f>F92+'oil exporter'!F92-all!F92</f>
        <v>0</v>
      </c>
      <c r="S92" s="185" t="e">
        <f>G92+'oil exporter'!G92-all!G92</f>
        <v>#REF!</v>
      </c>
      <c r="T92" s="185" t="e">
        <f>H92+'oil exporter'!H92-all!H92</f>
        <v>#REF!</v>
      </c>
      <c r="U92" s="185">
        <f>I92+'oil exporter'!I92-all!I92</f>
        <v>0</v>
      </c>
      <c r="V92" s="185">
        <f>J92+'oil exporter'!J92-all!J92</f>
        <v>0</v>
      </c>
      <c r="W92" s="185">
        <f>K92+'oil exporter'!K92-all!K92</f>
        <v>0</v>
      </c>
    </row>
    <row r="93" spans="1:23" s="13" customFormat="1" ht="19.5" thickBot="1" x14ac:dyDescent="0.35">
      <c r="A93" s="14" t="s">
        <v>152</v>
      </c>
      <c r="B93" s="15" t="e">
        <f>SUM(bahrain!#REF!,egypt!#REF!,jordan!#REF!,lebanon!#REF!,palestine!#REF!,sudan!#REF!,syria!#REF!,yemen!#REF!)</f>
        <v>#REF!</v>
      </c>
      <c r="C93" s="15" t="e">
        <f>SUM(bahrain!#REF!,egypt!#REF!,jordan!#REF!,lebanon!#REF!,palestine!#REF!,sudan!#REF!,syria!#REF!,yemen!#REF!)</f>
        <v>#REF!</v>
      </c>
      <c r="D93" s="15">
        <f>SUM(bahrain!B93,egypt!B93,jordan!B93,lebanon!B93,palestine!B93,sudan!B93,syria!B93,yemen!B93)</f>
        <v>2626.5782479351683</v>
      </c>
      <c r="E93" s="15">
        <f>SUM(bahrain!C93,egypt!C93,jordan!C93,lebanon!C93,palestine!C93,sudan!C93,syria!C93,yemen!C93)</f>
        <v>2975.3052969786972</v>
      </c>
      <c r="F93" s="130">
        <f>SUM(bahrain!D93,egypt!D93,jordan!D93,lebanon!D93,palestine!D93,sudan!D93,syria!D93,yemen!D93)</f>
        <v>2247.8213580995857</v>
      </c>
      <c r="G93" s="15" t="e">
        <f>SUM(bahrain!#REF!,egypt!#REF!,jordan!#REF!,lebanon!#REF!,palestine!#REF!,sudan!#REF!,syria!#REF!,yemen!#REF!)</f>
        <v>#REF!</v>
      </c>
      <c r="H93" s="15" t="e">
        <f>SUM(bahrain!#REF!,egypt!#REF!,jordan!#REF!,lebanon!#REF!,palestine!#REF!,sudan!#REF!,syria!#REF!,yemen!#REF!)</f>
        <v>#REF!</v>
      </c>
      <c r="I93" s="15">
        <f>SUM(bahrain!G93,egypt!G93,jordan!G93,lebanon!G93,palestine!G93,sudan!G93,syria!G93,yemen!G93)</f>
        <v>4561.1785447536831</v>
      </c>
      <c r="J93" s="15">
        <f>SUM(bahrain!H93,egypt!H93,jordan!H93,lebanon!H93,palestine!H93,sudan!H93,syria!H93,yemen!H93)</f>
        <v>3949.905889492245</v>
      </c>
      <c r="K93" s="130">
        <f>SUM(bahrain!J93,egypt!I93,jordan!I93,lebanon!I93,palestine!I93,sudan!I93,syria!I93,yemen!I93)</f>
        <v>3749.9876336290431</v>
      </c>
      <c r="L93" s="62" t="s">
        <v>153</v>
      </c>
      <c r="M93" s="12"/>
      <c r="N93" s="185" t="e">
        <f>B93+'oil exporter'!B93-all!B93</f>
        <v>#REF!</v>
      </c>
      <c r="O93" s="185" t="e">
        <f>C93+'oil exporter'!C93-all!C93</f>
        <v>#REF!</v>
      </c>
      <c r="P93" s="185">
        <f>D93+'oil exporter'!D93-all!D93</f>
        <v>0</v>
      </c>
      <c r="Q93" s="185">
        <f>E93+'oil exporter'!E93-all!E93</f>
        <v>0</v>
      </c>
      <c r="R93" s="185">
        <f>F93+'oil exporter'!F93-all!F93</f>
        <v>0</v>
      </c>
      <c r="S93" s="185" t="e">
        <f>G93+'oil exporter'!G93-all!G93</f>
        <v>#REF!</v>
      </c>
      <c r="T93" s="185" t="e">
        <f>H93+'oil exporter'!H93-all!H93</f>
        <v>#REF!</v>
      </c>
      <c r="U93" s="185">
        <f>I93+'oil exporter'!I93-all!I93</f>
        <v>0</v>
      </c>
      <c r="V93" s="185">
        <f>J93+'oil exporter'!J93-all!J93</f>
        <v>0</v>
      </c>
      <c r="W93" s="185">
        <f>K93+'oil exporter'!K93-all!K93</f>
        <v>0</v>
      </c>
    </row>
    <row r="94" spans="1:23" ht="29.25" thickBot="1" x14ac:dyDescent="0.25">
      <c r="A94" s="66" t="s">
        <v>154</v>
      </c>
      <c r="B94" s="30" t="e">
        <f>SUM(bahrain!#REF!,egypt!#REF!,jordan!#REF!,lebanon!#REF!,palestine!#REF!,sudan!#REF!,syria!#REF!,yemen!#REF!)</f>
        <v>#REF!</v>
      </c>
      <c r="C94" s="30" t="e">
        <f>SUM(bahrain!#REF!,egypt!#REF!,jordan!#REF!,lebanon!#REF!,palestine!#REF!,sudan!#REF!,syria!#REF!,yemen!#REF!)</f>
        <v>#REF!</v>
      </c>
      <c r="D94" s="30">
        <f>SUM(bahrain!B94,egypt!B94,jordan!B94,lebanon!B94,palestine!B94,sudan!B94,syria!B94,yemen!B94)</f>
        <v>348.09927265284352</v>
      </c>
      <c r="E94" s="30">
        <f>SUM(bahrain!C94,egypt!C94,jordan!C94,lebanon!C94,palestine!C94,sudan!C94,syria!C94,yemen!C94)</f>
        <v>303.46912162783048</v>
      </c>
      <c r="F94" s="64">
        <f>SUM(bahrain!D94,egypt!D94,jordan!D94,lebanon!D94,palestine!D94,sudan!D94,syria!D94,yemen!D94)</f>
        <v>282.45649195895561</v>
      </c>
      <c r="G94" s="30" t="e">
        <f>SUM(bahrain!#REF!,egypt!#REF!,jordan!#REF!,lebanon!#REF!,palestine!#REF!,sudan!#REF!,syria!#REF!,yemen!#REF!)</f>
        <v>#REF!</v>
      </c>
      <c r="H94" s="30" t="e">
        <f>SUM(bahrain!#REF!,egypt!#REF!,jordan!#REF!,lebanon!#REF!,palestine!#REF!,sudan!#REF!,syria!#REF!,yemen!#REF!)</f>
        <v>#REF!</v>
      </c>
      <c r="I94" s="30">
        <f>SUM(bahrain!G94,egypt!G94,jordan!G94,lebanon!G94,palestine!G94,sudan!G94,syria!G94,yemen!G94)</f>
        <v>1733.2020547093775</v>
      </c>
      <c r="J94" s="30">
        <f>SUM(bahrain!H94,egypt!H94,jordan!H94,lebanon!H94,palestine!H94,sudan!H94,syria!H94,yemen!H94)</f>
        <v>1550.2385830157214</v>
      </c>
      <c r="K94" s="64">
        <f>SUM(bahrain!J94,egypt!I94,jordan!I94,lebanon!I94,palestine!I94,sudan!I94,syria!I94,yemen!I94)</f>
        <v>825.11024623231651</v>
      </c>
      <c r="L94" s="91" t="s">
        <v>155</v>
      </c>
      <c r="N94" s="185" t="e">
        <f>B94+'oil exporter'!B94-all!B94</f>
        <v>#REF!</v>
      </c>
      <c r="O94" s="185" t="e">
        <f>C94+'oil exporter'!C94-all!C94</f>
        <v>#REF!</v>
      </c>
      <c r="P94" s="185">
        <f>D94+'oil exporter'!D94-all!D94</f>
        <v>0</v>
      </c>
      <c r="Q94" s="185">
        <f>E94+'oil exporter'!E94-all!E94</f>
        <v>0</v>
      </c>
      <c r="R94" s="185">
        <f>F94+'oil exporter'!F94-all!F94</f>
        <v>0</v>
      </c>
      <c r="S94" s="185" t="e">
        <f>G94+'oil exporter'!G94-all!G94</f>
        <v>#REF!</v>
      </c>
      <c r="T94" s="185" t="e">
        <f>H94+'oil exporter'!H94-all!H94</f>
        <v>#REF!</v>
      </c>
      <c r="U94" s="185">
        <f>I94+'oil exporter'!I94-all!I94</f>
        <v>0</v>
      </c>
      <c r="V94" s="185">
        <f>J94+'oil exporter'!J94-all!J94</f>
        <v>0</v>
      </c>
      <c r="W94" s="185">
        <f>K94+'oil exporter'!K94-all!K94</f>
        <v>0</v>
      </c>
    </row>
    <row r="95" spans="1:23" ht="15" thickBot="1" x14ac:dyDescent="0.25">
      <c r="A95" s="92" t="s">
        <v>81</v>
      </c>
      <c r="B95" s="57" t="e">
        <f>SUM(bahrain!#REF!,egypt!#REF!,jordan!#REF!,lebanon!#REF!,palestine!#REF!,sudan!#REF!,syria!#REF!,yemen!#REF!)</f>
        <v>#REF!</v>
      </c>
      <c r="C95" s="57" t="e">
        <f>SUM(bahrain!#REF!,egypt!#REF!,jordan!#REF!,lebanon!#REF!,palestine!#REF!,sudan!#REF!,syria!#REF!,yemen!#REF!)</f>
        <v>#REF!</v>
      </c>
      <c r="D95" s="57">
        <f>SUM(bahrain!B95,egypt!B95,jordan!B95,lebanon!B95,palestine!B95,sudan!B95,syria!B95,yemen!B95)</f>
        <v>2278.4789752823249</v>
      </c>
      <c r="E95" s="57">
        <f>SUM(bahrain!C95,egypt!C95,jordan!C95,lebanon!C95,palestine!C95,sudan!C95,syria!C95,yemen!C95)</f>
        <v>2671.8361753508671</v>
      </c>
      <c r="F95" s="139">
        <f>SUM(bahrain!D95,egypt!D95,jordan!D95,lebanon!D95,palestine!D95,sudan!D95,syria!D95,yemen!D95)</f>
        <v>1965.3648661406301</v>
      </c>
      <c r="G95" s="57" t="e">
        <f>SUM(bahrain!#REF!,egypt!#REF!,jordan!#REF!,lebanon!#REF!,palestine!#REF!,sudan!#REF!,syria!#REF!,yemen!#REF!)</f>
        <v>#REF!</v>
      </c>
      <c r="H95" s="57" t="e">
        <f>SUM(bahrain!#REF!,egypt!#REF!,jordan!#REF!,lebanon!#REF!,palestine!#REF!,sudan!#REF!,syria!#REF!,yemen!#REF!)</f>
        <v>#REF!</v>
      </c>
      <c r="I95" s="57">
        <f>SUM(bahrain!G95,egypt!G95,jordan!G95,lebanon!G95,palestine!G95,sudan!G95,syria!G95,yemen!G95)</f>
        <v>2827.9764900443056</v>
      </c>
      <c r="J95" s="57">
        <f>SUM(bahrain!H95,egypt!H95,jordan!H95,lebanon!H95,palestine!H95,sudan!H95,syria!H95,yemen!H95)</f>
        <v>2399.6341914765235</v>
      </c>
      <c r="K95" s="139">
        <f>SUM(bahrain!J95,egypt!I95,jordan!I95,lebanon!I95,palestine!I95,sudan!I95,syria!I95,yemen!I95)</f>
        <v>2924.8773873967261</v>
      </c>
      <c r="L95" s="76" t="s">
        <v>106</v>
      </c>
      <c r="N95" s="185" t="e">
        <f>B95+'oil exporter'!B95-all!B95</f>
        <v>#REF!</v>
      </c>
      <c r="O95" s="185" t="e">
        <f>C95+'oil exporter'!C95-all!C95</f>
        <v>#REF!</v>
      </c>
      <c r="P95" s="185">
        <f>D95+'oil exporter'!D95-all!D95</f>
        <v>0</v>
      </c>
      <c r="Q95" s="185">
        <f>E95+'oil exporter'!E95-all!E95</f>
        <v>0</v>
      </c>
      <c r="R95" s="185">
        <f>F95+'oil exporter'!F95-all!F95</f>
        <v>0</v>
      </c>
      <c r="S95" s="185" t="e">
        <f>G95+'oil exporter'!G95-all!G95</f>
        <v>#REF!</v>
      </c>
      <c r="T95" s="185" t="e">
        <f>H95+'oil exporter'!H95-all!H95</f>
        <v>#REF!</v>
      </c>
      <c r="U95" s="185">
        <f>I95+'oil exporter'!I95-all!I95</f>
        <v>0</v>
      </c>
      <c r="V95" s="185">
        <f>J95+'oil exporter'!J95-all!J95</f>
        <v>0</v>
      </c>
      <c r="W95" s="185">
        <f>K95+'oil exporter'!K95-all!K95</f>
        <v>0</v>
      </c>
    </row>
    <row r="96" spans="1:23" x14ac:dyDescent="0.2">
      <c r="A96" s="93" t="s">
        <v>184</v>
      </c>
      <c r="B96" s="19" t="e">
        <f>SUM(bahrain!#REF!,egypt!#REF!,jordan!#REF!,lebanon!#REF!,palestine!#REF!,sudan!#REF!,syria!#REF!,yemen!#REF!)</f>
        <v>#REF!</v>
      </c>
      <c r="C96" s="19" t="e">
        <f>SUM(bahrain!#REF!,egypt!#REF!,jordan!#REF!,lebanon!#REF!,palestine!#REF!,sudan!#REF!,syria!#REF!,yemen!#REF!)</f>
        <v>#REF!</v>
      </c>
      <c r="D96" s="19">
        <f>SUM(bahrain!B96,egypt!B96,jordan!B96,lebanon!B96,palestine!B96,sudan!B96,syria!B96,yemen!B96)</f>
        <v>893.17835167122234</v>
      </c>
      <c r="E96" s="19">
        <f>SUM(bahrain!C96,egypt!C96,jordan!C96,lebanon!C96,palestine!C96,sudan!C96,syria!C96,yemen!C96)</f>
        <v>1085.940815958573</v>
      </c>
      <c r="F96" s="150">
        <f>SUM(bahrain!D96,egypt!D96,jordan!D96,lebanon!D96,palestine!D96,sudan!D96,syria!D96,yemen!D96)</f>
        <v>554.16152181851146</v>
      </c>
      <c r="G96" s="19" t="e">
        <f>SUM(bahrain!#REF!,egypt!#REF!,jordan!#REF!,lebanon!#REF!,palestine!#REF!,sudan!#REF!,syria!#REF!,yemen!#REF!)</f>
        <v>#REF!</v>
      </c>
      <c r="H96" s="19" t="e">
        <f>SUM(bahrain!#REF!,egypt!#REF!,jordan!#REF!,lebanon!#REF!,palestine!#REF!,sudan!#REF!,syria!#REF!,yemen!#REF!)</f>
        <v>#REF!</v>
      </c>
      <c r="I96" s="19">
        <f>SUM(bahrain!G96,egypt!G96,jordan!G96,lebanon!G96,palestine!G96,sudan!G96,syria!G96,yemen!G96)</f>
        <v>932.40425604068969</v>
      </c>
      <c r="J96" s="19">
        <f>SUM(bahrain!H96,egypt!H96,jordan!H96,lebanon!H96,palestine!H96,sudan!H96,syria!H96,yemen!H96)</f>
        <v>825.73019353181598</v>
      </c>
      <c r="K96" s="150">
        <f>SUM(bahrain!J96,egypt!I96,jordan!I96,lebanon!I96,palestine!I96,sudan!I96,syria!I96,yemen!I96)</f>
        <v>1037.1788584348451</v>
      </c>
      <c r="L96" s="80" t="s">
        <v>185</v>
      </c>
      <c r="N96" s="185" t="e">
        <f>B96+'oil exporter'!B96-all!B96</f>
        <v>#REF!</v>
      </c>
      <c r="O96" s="185" t="e">
        <f>C96+'oil exporter'!C96-all!C96</f>
        <v>#REF!</v>
      </c>
      <c r="P96" s="185">
        <f>D96+'oil exporter'!D96-all!D96</f>
        <v>0</v>
      </c>
      <c r="Q96" s="185">
        <f>E96+'oil exporter'!E96-all!E96</f>
        <v>0</v>
      </c>
      <c r="R96" s="185">
        <f>F96+'oil exporter'!F96-all!F96</f>
        <v>0</v>
      </c>
      <c r="S96" s="185" t="e">
        <f>G96+'oil exporter'!G96-all!G96</f>
        <v>#REF!</v>
      </c>
      <c r="T96" s="185" t="e">
        <f>H96+'oil exporter'!H96-all!H96</f>
        <v>#REF!</v>
      </c>
      <c r="U96" s="185">
        <f>I96+'oil exporter'!I96-all!I96</f>
        <v>0</v>
      </c>
      <c r="V96" s="185">
        <f>J96+'oil exporter'!J96-all!J96</f>
        <v>0</v>
      </c>
      <c r="W96" s="185">
        <f>K96+'oil exporter'!K96-all!K96</f>
        <v>0</v>
      </c>
    </row>
    <row r="97" spans="1:95" x14ac:dyDescent="0.2">
      <c r="A97" s="38" t="s">
        <v>156</v>
      </c>
      <c r="B97" s="39" t="e">
        <f>SUM(bahrain!#REF!,egypt!#REF!,jordan!#REF!,lebanon!#REF!,palestine!#REF!,sudan!#REF!,syria!#REF!,yemen!#REF!)</f>
        <v>#REF!</v>
      </c>
      <c r="C97" s="39" t="e">
        <f>SUM(bahrain!#REF!,egypt!#REF!,jordan!#REF!,lebanon!#REF!,palestine!#REF!,sudan!#REF!,syria!#REF!,yemen!#REF!)</f>
        <v>#REF!</v>
      </c>
      <c r="D97" s="39">
        <f>SUM(bahrain!B97,egypt!B97,jordan!B97,lebanon!B97,palestine!B97,sudan!B97,syria!B97,yemen!B97)</f>
        <v>766.26891330994124</v>
      </c>
      <c r="E97" s="39">
        <f>SUM(bahrain!C97,egypt!C97,jordan!C97,lebanon!C97,palestine!C97,sudan!C97,syria!C97,yemen!C97)</f>
        <v>1007.2213081480455</v>
      </c>
      <c r="F97" s="136">
        <f>SUM(bahrain!D97,egypt!D97,jordan!D97,lebanon!D97,palestine!D97,sudan!D97,syria!D97,yemen!D97)</f>
        <v>468.38043525417282</v>
      </c>
      <c r="G97" s="39" t="e">
        <f>SUM(bahrain!#REF!,egypt!#REF!,jordan!#REF!,lebanon!#REF!,palestine!#REF!,sudan!#REF!,syria!#REF!,yemen!#REF!)</f>
        <v>#REF!</v>
      </c>
      <c r="H97" s="39" t="e">
        <f>SUM(bahrain!#REF!,egypt!#REF!,jordan!#REF!,lebanon!#REF!,palestine!#REF!,sudan!#REF!,syria!#REF!,yemen!#REF!)</f>
        <v>#REF!</v>
      </c>
      <c r="I97" s="39">
        <f>SUM(bahrain!G97,egypt!G97,jordan!G97,lebanon!G97,palestine!G97,sudan!G97,syria!G97,yemen!G97)</f>
        <v>714.85868586455581</v>
      </c>
      <c r="J97" s="39">
        <f>SUM(bahrain!H97,egypt!H97,jordan!H97,lebanon!H97,palestine!H97,sudan!H97,syria!H97,yemen!H97)</f>
        <v>681.90132245394386</v>
      </c>
      <c r="K97" s="136">
        <f>SUM(bahrain!J97,egypt!I97,jordan!I97,lebanon!I97,palestine!I97,sudan!I97,syria!I97,yemen!I97)</f>
        <v>905.35523930464626</v>
      </c>
      <c r="L97" s="40" t="s">
        <v>157</v>
      </c>
      <c r="N97" s="185" t="e">
        <f>B97+'oil exporter'!B97-all!B97</f>
        <v>#REF!</v>
      </c>
      <c r="O97" s="185" t="e">
        <f>C97+'oil exporter'!C97-all!C97</f>
        <v>#REF!</v>
      </c>
      <c r="P97" s="185">
        <f>D97+'oil exporter'!D97-all!D97</f>
        <v>0</v>
      </c>
      <c r="Q97" s="185">
        <f>E97+'oil exporter'!E97-all!E97</f>
        <v>0</v>
      </c>
      <c r="R97" s="185">
        <f>F97+'oil exporter'!F97-all!F97</f>
        <v>0</v>
      </c>
      <c r="S97" s="185" t="e">
        <f>G97+'oil exporter'!G97-all!G97</f>
        <v>#REF!</v>
      </c>
      <c r="T97" s="185" t="e">
        <f>H97+'oil exporter'!H97-all!H97</f>
        <v>#REF!</v>
      </c>
      <c r="U97" s="185">
        <f>I97+'oil exporter'!I97-all!I97</f>
        <v>0</v>
      </c>
      <c r="V97" s="185">
        <f>J97+'oil exporter'!J97-all!J97</f>
        <v>0</v>
      </c>
      <c r="W97" s="185">
        <f>K97+'oil exporter'!K97-all!K97</f>
        <v>0</v>
      </c>
    </row>
    <row r="98" spans="1:95" x14ac:dyDescent="0.2">
      <c r="A98" s="38" t="s">
        <v>158</v>
      </c>
      <c r="B98" s="39" t="e">
        <f>SUM(bahrain!#REF!,egypt!#REF!,jordan!#REF!,lebanon!#REF!,palestine!#REF!,sudan!#REF!,syria!#REF!,yemen!#REF!)</f>
        <v>#REF!</v>
      </c>
      <c r="C98" s="39" t="e">
        <f>SUM(bahrain!#REF!,egypt!#REF!,jordan!#REF!,lebanon!#REF!,palestine!#REF!,sudan!#REF!,syria!#REF!,yemen!#REF!)</f>
        <v>#REF!</v>
      </c>
      <c r="D98" s="39">
        <f>SUM(bahrain!B98,egypt!B98,jordan!B98,lebanon!B98,palestine!B98,sudan!B98,syria!B98,yemen!B98)</f>
        <v>77.024871260653029</v>
      </c>
      <c r="E98" s="39">
        <f>SUM(bahrain!C98,egypt!C98,jordan!C98,lebanon!C98,palestine!C98,sudan!C98,syria!C98,yemen!C98)</f>
        <v>14.491501281644149</v>
      </c>
      <c r="F98" s="136">
        <f>SUM(bahrain!D98,egypt!D98,jordan!D98,lebanon!D98,palestine!D98,sudan!D98,syria!D98,yemen!D98)</f>
        <v>19.499408458477482</v>
      </c>
      <c r="G98" s="39" t="e">
        <f>SUM(bahrain!#REF!,egypt!#REF!,jordan!#REF!,lebanon!#REF!,palestine!#REF!,sudan!#REF!,syria!#REF!,yemen!#REF!)</f>
        <v>#REF!</v>
      </c>
      <c r="H98" s="39" t="e">
        <f>SUM(bahrain!#REF!,egypt!#REF!,jordan!#REF!,lebanon!#REF!,palestine!#REF!,sudan!#REF!,syria!#REF!,yemen!#REF!)</f>
        <v>#REF!</v>
      </c>
      <c r="I98" s="39">
        <f>SUM(bahrain!G98,egypt!G98,jordan!G98,lebanon!G98,palestine!G98,sudan!G98,syria!G98,yemen!G98)</f>
        <v>69.642847532272583</v>
      </c>
      <c r="J98" s="39">
        <f>SUM(bahrain!H98,egypt!H98,jordan!H98,lebanon!H98,palestine!H98,sudan!H98,syria!H98,yemen!H98)</f>
        <v>54.014841967631654</v>
      </c>
      <c r="K98" s="136">
        <f>SUM(bahrain!J98,egypt!I98,jordan!I98,lebanon!I98,palestine!I98,sudan!I98,syria!I98,yemen!I98)</f>
        <v>49.274467312872851</v>
      </c>
      <c r="L98" s="40" t="s">
        <v>159</v>
      </c>
      <c r="N98" s="185" t="e">
        <f>B98+'oil exporter'!B98-all!B98</f>
        <v>#REF!</v>
      </c>
      <c r="O98" s="185" t="e">
        <f>C98+'oil exporter'!C98-all!C98</f>
        <v>#REF!</v>
      </c>
      <c r="P98" s="185">
        <f>D98+'oil exporter'!D98-all!D98</f>
        <v>0</v>
      </c>
      <c r="Q98" s="185">
        <f>E98+'oil exporter'!E98-all!E98</f>
        <v>0</v>
      </c>
      <c r="R98" s="185">
        <f>F98+'oil exporter'!F98-all!F98</f>
        <v>0</v>
      </c>
      <c r="S98" s="185" t="e">
        <f>G98+'oil exporter'!G98-all!G98</f>
        <v>#REF!</v>
      </c>
      <c r="T98" s="185" t="e">
        <f>H98+'oil exporter'!H98-all!H98</f>
        <v>#REF!</v>
      </c>
      <c r="U98" s="185">
        <f>I98+'oil exporter'!I98-all!I98</f>
        <v>0</v>
      </c>
      <c r="V98" s="185">
        <f>J98+'oil exporter'!J98-all!J98</f>
        <v>0</v>
      </c>
      <c r="W98" s="185">
        <f>K98+'oil exporter'!K98-all!K98</f>
        <v>0</v>
      </c>
    </row>
    <row r="99" spans="1:95" x14ac:dyDescent="0.2">
      <c r="A99" s="38" t="s">
        <v>160</v>
      </c>
      <c r="B99" s="39" t="e">
        <f>SUM(bahrain!#REF!,egypt!#REF!,jordan!#REF!,lebanon!#REF!,palestine!#REF!,sudan!#REF!,syria!#REF!,yemen!#REF!)</f>
        <v>#REF!</v>
      </c>
      <c r="C99" s="39" t="e">
        <f>SUM(bahrain!#REF!,egypt!#REF!,jordan!#REF!,lebanon!#REF!,palestine!#REF!,sudan!#REF!,syria!#REF!,yemen!#REF!)</f>
        <v>#REF!</v>
      </c>
      <c r="D99" s="39">
        <f>SUM(bahrain!B99,egypt!B99,jordan!B99,lebanon!B99,palestine!B99,sudan!B99,syria!B99,yemen!B99)</f>
        <v>49.359437813319005</v>
      </c>
      <c r="E99" s="39">
        <f>SUM(bahrain!C99,egypt!C99,jordan!C99,lebanon!C99,palestine!C99,sudan!C99,syria!C99,yemen!C99)</f>
        <v>63.804361594152311</v>
      </c>
      <c r="F99" s="136">
        <f>SUM(bahrain!D99,egypt!D99,jordan!D99,lebanon!D99,palestine!D99,sudan!D99,syria!D99,yemen!D99)</f>
        <v>65.794506703824837</v>
      </c>
      <c r="G99" s="39" t="e">
        <f>SUM(bahrain!#REF!,egypt!#REF!,jordan!#REF!,lebanon!#REF!,palestine!#REF!,sudan!#REF!,syria!#REF!,yemen!#REF!)</f>
        <v>#REF!</v>
      </c>
      <c r="H99" s="39" t="e">
        <f>SUM(bahrain!#REF!,egypt!#REF!,jordan!#REF!,lebanon!#REF!,palestine!#REF!,sudan!#REF!,syria!#REF!,yemen!#REF!)</f>
        <v>#REF!</v>
      </c>
      <c r="I99" s="39">
        <f>SUM(bahrain!G99,egypt!G99,jordan!G99,lebanon!G99,palestine!G99,sudan!G99,syria!G99,yemen!G99)</f>
        <v>143.30358951559958</v>
      </c>
      <c r="J99" s="39">
        <f>SUM(bahrain!H99,egypt!H99,jordan!H99,lebanon!H99,palestine!H99,sudan!H99,syria!H99,yemen!H99)</f>
        <v>89.499023677948031</v>
      </c>
      <c r="K99" s="136">
        <f>SUM(bahrain!J99,egypt!I99,jordan!I99,lebanon!I99,palestine!I99,sudan!I99,syria!I99,yemen!I99)</f>
        <v>82.359999817325829</v>
      </c>
      <c r="L99" s="40" t="s">
        <v>161</v>
      </c>
      <c r="N99" s="185" t="e">
        <f>B99+'oil exporter'!B99-all!B99</f>
        <v>#REF!</v>
      </c>
      <c r="O99" s="185" t="e">
        <f>C99+'oil exporter'!C99-all!C99</f>
        <v>#REF!</v>
      </c>
      <c r="P99" s="185">
        <f>D99+'oil exporter'!D99-all!D99</f>
        <v>0</v>
      </c>
      <c r="Q99" s="185">
        <f>E99+'oil exporter'!E99-all!E99</f>
        <v>0</v>
      </c>
      <c r="R99" s="185">
        <f>F99+'oil exporter'!F99-all!F99</f>
        <v>0</v>
      </c>
      <c r="S99" s="185" t="e">
        <f>G99+'oil exporter'!G99-all!G99</f>
        <v>#REF!</v>
      </c>
      <c r="T99" s="185" t="e">
        <f>H99+'oil exporter'!H99-all!H99</f>
        <v>#REF!</v>
      </c>
      <c r="U99" s="185">
        <f>I99+'oil exporter'!I99-all!I99</f>
        <v>0</v>
      </c>
      <c r="V99" s="185">
        <f>J99+'oil exporter'!J99-all!J99</f>
        <v>0</v>
      </c>
      <c r="W99" s="185">
        <f>K99+'oil exporter'!K99-all!K99</f>
        <v>0</v>
      </c>
    </row>
    <row r="100" spans="1:95" x14ac:dyDescent="0.2">
      <c r="A100" s="38" t="s">
        <v>162</v>
      </c>
      <c r="B100" s="39" t="e">
        <f>SUM(bahrain!#REF!,egypt!#REF!,jordan!#REF!,lebanon!#REF!,palestine!#REF!,sudan!#REF!,syria!#REF!,yemen!#REF!)</f>
        <v>#REF!</v>
      </c>
      <c r="C100" s="39" t="e">
        <f>SUM(bahrain!#REF!,egypt!#REF!,jordan!#REF!,lebanon!#REF!,palestine!#REF!,sudan!#REF!,syria!#REF!,yemen!#REF!)</f>
        <v>#REF!</v>
      </c>
      <c r="D100" s="39" t="e">
        <f>SUM(bahrain!#REF!,egypt!B100,jordan!B100,lebanon!B100,palestine!B100,sudan!B100,syria!B100,yemen!B100)</f>
        <v>#REF!</v>
      </c>
      <c r="E100" s="39" t="e">
        <f>SUM(bahrain!#REF!,egypt!C100,jordan!C100,lebanon!C100,palestine!C100,sudan!C100,syria!C100,yemen!C100)</f>
        <v>#REF!</v>
      </c>
      <c r="F100" s="136" t="e">
        <f>SUM(bahrain!#REF!,egypt!D100,jordan!D100,lebanon!D100,palestine!D100,sudan!D100,syria!D100,yemen!D100)</f>
        <v>#REF!</v>
      </c>
      <c r="G100" s="39" t="e">
        <f>SUM(bahrain!#REF!,egypt!#REF!,jordan!#REF!,lebanon!#REF!,palestine!#REF!,sudan!#REF!,syria!#REF!,yemen!#REF!)</f>
        <v>#REF!</v>
      </c>
      <c r="H100" s="39" t="e">
        <f>SUM(bahrain!#REF!,egypt!#REF!,jordan!#REF!,lebanon!#REF!,palestine!#REF!,sudan!#REF!,syria!#REF!,yemen!#REF!)</f>
        <v>#REF!</v>
      </c>
      <c r="I100" s="39" t="e">
        <f>SUM(bahrain!#REF!,egypt!G100,jordan!G100,lebanon!G100,palestine!G100,sudan!G100,syria!G100,yemen!G100)</f>
        <v>#REF!</v>
      </c>
      <c r="J100" s="39" t="e">
        <f>SUM(bahrain!#REF!,egypt!H100,jordan!H100,lebanon!H100,palestine!H100,sudan!H100,syria!H100,yemen!H100)</f>
        <v>#REF!</v>
      </c>
      <c r="K100" s="136" t="e">
        <f>SUM(bahrain!#REF!,egypt!I100,jordan!I100,lebanon!I100,palestine!I100,sudan!I100,syria!I100,yemen!I100)</f>
        <v>#REF!</v>
      </c>
      <c r="L100" s="40" t="s">
        <v>163</v>
      </c>
      <c r="N100" s="185" t="e">
        <f>B100+'oil exporter'!B100-all!B100</f>
        <v>#REF!</v>
      </c>
      <c r="O100" s="185" t="e">
        <f>C100+'oil exporter'!C100-all!C100</f>
        <v>#REF!</v>
      </c>
      <c r="P100" s="185" t="e">
        <f>D100+'oil exporter'!D100-all!D100</f>
        <v>#REF!</v>
      </c>
      <c r="Q100" s="185" t="e">
        <f>E100+'oil exporter'!E100-all!E100</f>
        <v>#REF!</v>
      </c>
      <c r="R100" s="185" t="e">
        <f>F100+'oil exporter'!F100-all!F100</f>
        <v>#REF!</v>
      </c>
      <c r="S100" s="185" t="e">
        <f>G100+'oil exporter'!G100-all!G100</f>
        <v>#REF!</v>
      </c>
      <c r="T100" s="185" t="e">
        <f>H100+'oil exporter'!H100-all!H100</f>
        <v>#REF!</v>
      </c>
      <c r="U100" s="185" t="e">
        <f>I100+'oil exporter'!I100-all!I100</f>
        <v>#REF!</v>
      </c>
      <c r="V100" s="185" t="e">
        <f>J100+'oil exporter'!J100-all!J100</f>
        <v>#REF!</v>
      </c>
      <c r="W100" s="185" t="e">
        <f>K100+'oil exporter'!K100-all!K100</f>
        <v>#REF!</v>
      </c>
    </row>
    <row r="101" spans="1:95" x14ac:dyDescent="0.2">
      <c r="A101" s="38" t="s">
        <v>55</v>
      </c>
      <c r="B101" s="39" t="e">
        <f>SUM(bahrain!#REF!,egypt!#REF!,jordan!#REF!,lebanon!#REF!,palestine!#REF!,sudan!#REF!,syria!#REF!,yemen!#REF!)</f>
        <v>#REF!</v>
      </c>
      <c r="C101" s="39" t="e">
        <f>SUM(bahrain!#REF!,egypt!#REF!,jordan!#REF!,lebanon!#REF!,palestine!#REF!,sudan!#REF!,syria!#REF!,yemen!#REF!)</f>
        <v>#REF!</v>
      </c>
      <c r="D101" s="39">
        <f>SUM(bahrain!B100,egypt!B101,jordan!B101,lebanon!B101,palestine!B101,sudan!B101,syria!B101,yemen!B101)</f>
        <v>34.271228801514276</v>
      </c>
      <c r="E101" s="39">
        <f>SUM(bahrain!C100,egypt!C101,jordan!C101,lebanon!C101,palestine!C101,sudan!C101,syria!C101,yemen!C101)</f>
        <v>52.192587846239178</v>
      </c>
      <c r="F101" s="136">
        <f>SUM(bahrain!D100,egypt!D101,jordan!D101,lebanon!D101,palestine!D101,sudan!D101,syria!D101,yemen!D101)</f>
        <v>16.127398651586425</v>
      </c>
      <c r="G101" s="39" t="e">
        <f>SUM(bahrain!#REF!,egypt!#REF!,jordan!#REF!,lebanon!#REF!,palestine!#REF!,sudan!#REF!,syria!#REF!,yemen!#REF!)</f>
        <v>#REF!</v>
      </c>
      <c r="H101" s="39" t="e">
        <f>SUM(bahrain!#REF!,egypt!#REF!,jordan!#REF!,lebanon!#REF!,palestine!#REF!,sudan!#REF!,syria!#REF!,yemen!#REF!)</f>
        <v>#REF!</v>
      </c>
      <c r="I101" s="39">
        <f>SUM(bahrain!G100,egypt!G101,jordan!G101,lebanon!G101,palestine!G101,sudan!G101,syria!G101,yemen!G101)</f>
        <v>180.93737347046692</v>
      </c>
      <c r="J101" s="39">
        <f>SUM(bahrain!H100,egypt!H101,jordan!H101,lebanon!H101,palestine!H101,sudan!H101,syria!H101,yemen!H101)</f>
        <v>155.9595492512461</v>
      </c>
      <c r="K101" s="136">
        <f>SUM(bahrain!J100,egypt!I101,jordan!I101,lebanon!I101,palestine!I101,sudan!I101,syria!I101,yemen!I101)</f>
        <v>172.46494497474998</v>
      </c>
      <c r="L101" s="40" t="s">
        <v>56</v>
      </c>
      <c r="N101" s="185" t="e">
        <f>B101+'oil exporter'!B101-all!B101</f>
        <v>#REF!</v>
      </c>
      <c r="O101" s="185" t="e">
        <f>C101+'oil exporter'!C101-all!C101</f>
        <v>#REF!</v>
      </c>
      <c r="P101" s="185">
        <f>D101+'oil exporter'!D101-all!D101</f>
        <v>0</v>
      </c>
      <c r="Q101" s="185">
        <f>E101+'oil exporter'!E101-all!E101</f>
        <v>0</v>
      </c>
      <c r="R101" s="185">
        <f>F101+'oil exporter'!F101-all!F101</f>
        <v>0</v>
      </c>
      <c r="S101" s="185" t="e">
        <f>G101+'oil exporter'!G101-all!G101</f>
        <v>#REF!</v>
      </c>
      <c r="T101" s="185" t="e">
        <f>H101+'oil exporter'!H101-all!H101</f>
        <v>#REF!</v>
      </c>
      <c r="U101" s="185">
        <f>I101+'oil exporter'!I101-all!I101</f>
        <v>0</v>
      </c>
      <c r="V101" s="185">
        <f>J101+'oil exporter'!J101-all!J101</f>
        <v>0</v>
      </c>
      <c r="W101" s="185">
        <f>K101+'oil exporter'!K101-all!K101</f>
        <v>0</v>
      </c>
    </row>
    <row r="102" spans="1:95" ht="25.5" x14ac:dyDescent="0.2">
      <c r="A102" s="94" t="s">
        <v>164</v>
      </c>
      <c r="B102" s="67" t="e">
        <f>SUM(bahrain!#REF!,egypt!#REF!,jordan!#REF!,lebanon!#REF!,palestine!#REF!,sudan!#REF!,syria!#REF!,yemen!#REF!)</f>
        <v>#REF!</v>
      </c>
      <c r="C102" s="67" t="e">
        <f>SUM(bahrain!#REF!,egypt!#REF!,jordan!#REF!,lebanon!#REF!,palestine!#REF!,sudan!#REF!,syria!#REF!,yemen!#REF!)</f>
        <v>#REF!</v>
      </c>
      <c r="D102" s="67">
        <f>SUM(bahrain!B101,egypt!B102,jordan!B102,lebanon!B102,palestine!B102,sudan!B102,syria!B102,yemen!B102)</f>
        <v>345.65784843865072</v>
      </c>
      <c r="E102" s="67">
        <f>SUM(bahrain!C101,egypt!C102,jordan!C102,lebanon!C102,palestine!C102,sudan!C102,syria!C102,yemen!C102)</f>
        <v>490.36124176835796</v>
      </c>
      <c r="F102" s="141">
        <f>SUM(bahrain!D101,egypt!D102,jordan!D102,lebanon!D102,palestine!D102,sudan!D102,syria!D102,yemen!D102)</f>
        <v>439.45785515746957</v>
      </c>
      <c r="G102" s="67" t="e">
        <f>SUM(bahrain!#REF!,egypt!#REF!,jordan!#REF!,lebanon!#REF!,palestine!#REF!,sudan!#REF!,syria!#REF!,yemen!#REF!)</f>
        <v>#REF!</v>
      </c>
      <c r="H102" s="67" t="e">
        <f>SUM(bahrain!#REF!,egypt!#REF!,jordan!#REF!,lebanon!#REF!,palestine!#REF!,sudan!#REF!,syria!#REF!,yemen!#REF!)</f>
        <v>#REF!</v>
      </c>
      <c r="I102" s="67">
        <f>SUM(bahrain!G101,egypt!G102,jordan!G102,lebanon!G102,palestine!G102,sudan!G102,syria!G102,yemen!G102)</f>
        <v>547.30140839598744</v>
      </c>
      <c r="J102" s="67">
        <f>SUM(bahrain!H101,egypt!H102,jordan!H102,lebanon!H102,palestine!H102,sudan!H102,syria!H102,yemen!H102)</f>
        <v>552.22484097618519</v>
      </c>
      <c r="K102" s="141">
        <f>SUM(bahrain!J101,egypt!I102,jordan!I102,lebanon!I102,palestine!I102,sudan!I102,syria!I102,yemen!I102)</f>
        <v>581.58017414064147</v>
      </c>
      <c r="L102" s="95" t="s">
        <v>165</v>
      </c>
      <c r="N102" s="185" t="e">
        <f>B102+'oil exporter'!B102-all!B102</f>
        <v>#REF!</v>
      </c>
      <c r="O102" s="185" t="e">
        <f>C102+'oil exporter'!C102-all!C102</f>
        <v>#REF!</v>
      </c>
      <c r="P102" s="185">
        <f>D102+'oil exporter'!D102-all!D102</f>
        <v>0</v>
      </c>
      <c r="Q102" s="185">
        <f>E102+'oil exporter'!E102-all!E102</f>
        <v>0</v>
      </c>
      <c r="R102" s="185">
        <f>F102+'oil exporter'!F102-all!F102</f>
        <v>0</v>
      </c>
      <c r="S102" s="185" t="e">
        <f>G102+'oil exporter'!G102-all!G102</f>
        <v>#REF!</v>
      </c>
      <c r="T102" s="185" t="e">
        <f>H102+'oil exporter'!H102-all!H102</f>
        <v>#REF!</v>
      </c>
      <c r="U102" s="185">
        <f>I102+'oil exporter'!I102-all!I102</f>
        <v>0</v>
      </c>
      <c r="V102" s="185">
        <f>J102+'oil exporter'!J102-all!J102</f>
        <v>0</v>
      </c>
      <c r="W102" s="185">
        <f>K102+'oil exporter'!K102-all!K102</f>
        <v>0</v>
      </c>
    </row>
    <row r="103" spans="1:95" ht="25.5" x14ac:dyDescent="0.2">
      <c r="A103" s="94" t="s">
        <v>166</v>
      </c>
      <c r="B103" s="51" t="e">
        <f>SUM(bahrain!#REF!,egypt!#REF!,jordan!#REF!,lebanon!#REF!,palestine!#REF!,sudan!#REF!,syria!#REF!,yemen!#REF!)</f>
        <v>#REF!</v>
      </c>
      <c r="C103" s="51" t="e">
        <f>SUM(bahrain!#REF!,egypt!#REF!,jordan!#REF!,lebanon!#REF!,palestine!#REF!,sudan!#REF!,syria!#REF!,yemen!#REF!)</f>
        <v>#REF!</v>
      </c>
      <c r="D103" s="51">
        <f>SUM(bahrain!B102,egypt!B103,jordan!B103,lebanon!B103,palestine!B103,sudan!B103,syria!B103,yemen!B103)</f>
        <v>963.68021627557312</v>
      </c>
      <c r="E103" s="51">
        <f>SUM(bahrain!C102,egypt!C103,jordan!C103,lebanon!C103,palestine!C103,sudan!C103,syria!C103,yemen!C103)</f>
        <v>1026.2127847776969</v>
      </c>
      <c r="F103" s="159">
        <f>SUM(bahrain!D102,egypt!D103,jordan!D103,lebanon!D103,palestine!D103,sudan!D103,syria!D103,yemen!D103)</f>
        <v>900.75941924153938</v>
      </c>
      <c r="G103" s="67" t="e">
        <f>SUM(bahrain!#REF!,egypt!#REF!,jordan!#REF!,lebanon!#REF!,palestine!#REF!,sudan!#REF!,syria!#REF!,yemen!#REF!)</f>
        <v>#REF!</v>
      </c>
      <c r="H103" s="67" t="e">
        <f>SUM(bahrain!#REF!,egypt!#REF!,jordan!#REF!,lebanon!#REF!,palestine!#REF!,sudan!#REF!,syria!#REF!,yemen!#REF!)</f>
        <v>#REF!</v>
      </c>
      <c r="I103" s="67">
        <f>SUM(bahrain!G102,egypt!G103,jordan!G103,lebanon!G103,palestine!G103,sudan!G103,syria!G103,yemen!G103)</f>
        <v>1125.5590323112256</v>
      </c>
      <c r="J103" s="67">
        <f>SUM(bahrain!H102,egypt!H103,jordan!H103,lebanon!H103,palestine!H103,sudan!H103,syria!H103,yemen!H103)</f>
        <v>856.70139229174458</v>
      </c>
      <c r="K103" s="141">
        <f>SUM(bahrain!J102,egypt!I103,jordan!I103,lebanon!I103,palestine!I103,sudan!I103,syria!I103,yemen!I103)</f>
        <v>1090.1263969518466</v>
      </c>
      <c r="L103" s="95" t="s">
        <v>167</v>
      </c>
      <c r="N103" s="185" t="e">
        <f>B103+'oil exporter'!B103-all!B103</f>
        <v>#REF!</v>
      </c>
      <c r="O103" s="185" t="e">
        <f>C103+'oil exporter'!C103-all!C103</f>
        <v>#REF!</v>
      </c>
      <c r="P103" s="185">
        <f>D103+'oil exporter'!D103-all!D103</f>
        <v>0</v>
      </c>
      <c r="Q103" s="185">
        <f>E103+'oil exporter'!E103-all!E103</f>
        <v>0</v>
      </c>
      <c r="R103" s="185">
        <f>F103+'oil exporter'!F103-all!F103</f>
        <v>0</v>
      </c>
      <c r="S103" s="185" t="e">
        <f>G103+'oil exporter'!G103-all!G103</f>
        <v>#REF!</v>
      </c>
      <c r="T103" s="185" t="e">
        <f>H103+'oil exporter'!H103-all!H103</f>
        <v>#REF!</v>
      </c>
      <c r="U103" s="185">
        <f>I103+'oil exporter'!I103-all!I103</f>
        <v>0</v>
      </c>
      <c r="V103" s="185">
        <f>J103+'oil exporter'!J103-all!J103</f>
        <v>0</v>
      </c>
      <c r="W103" s="185">
        <f>K103+'oil exporter'!K103-all!K103</f>
        <v>0</v>
      </c>
    </row>
    <row r="104" spans="1:95" ht="13.5" thickBot="1" x14ac:dyDescent="0.25">
      <c r="A104" s="52" t="s">
        <v>168</v>
      </c>
      <c r="B104" s="53" t="e">
        <f>SUM(bahrain!#REF!,egypt!#REF!,jordan!#REF!,lebanon!#REF!,palestine!#REF!,sudan!#REF!,syria!#REF!,yemen!#REF!)</f>
        <v>#REF!</v>
      </c>
      <c r="C104" s="53" t="e">
        <f>SUM(bahrain!#REF!,egypt!#REF!,jordan!#REF!,lebanon!#REF!,palestine!#REF!,sudan!#REF!,syria!#REF!,yemen!#REF!)</f>
        <v>#REF!</v>
      </c>
      <c r="D104" s="53" t="e">
        <f>SUM(bahrain!B103,egypt!#REF!,jordan!#REF!,lebanon!#REF!,palestine!#REF!,sudan!#REF!,syria!#REF!,yemen!#REF!)</f>
        <v>#REF!</v>
      </c>
      <c r="E104" s="53" t="e">
        <f>SUM(bahrain!C103,egypt!#REF!,jordan!#REF!,lebanon!#REF!,palestine!#REF!,sudan!#REF!,syria!#REF!,yemen!#REF!)</f>
        <v>#REF!</v>
      </c>
      <c r="F104" s="152" t="e">
        <f>SUM(bahrain!D103,egypt!#REF!,jordan!#REF!,lebanon!#REF!,palestine!#REF!,sudan!#REF!,syria!#REF!,yemen!#REF!)</f>
        <v>#REF!</v>
      </c>
      <c r="G104" s="53" t="e">
        <f>SUM(bahrain!#REF!,egypt!#REF!,jordan!#REF!,lebanon!#REF!,palestine!#REF!,sudan!#REF!,syria!#REF!,yemen!#REF!)</f>
        <v>#REF!</v>
      </c>
      <c r="H104" s="53" t="e">
        <f>SUM(bahrain!#REF!,egypt!#REF!,jordan!#REF!,lebanon!#REF!,palestine!#REF!,sudan!#REF!,syria!#REF!,yemen!#REF!)</f>
        <v>#REF!</v>
      </c>
      <c r="I104" s="53" t="e">
        <f>SUM(bahrain!G103,egypt!#REF!,jordan!#REF!,lebanon!#REF!,palestine!#REF!,sudan!#REF!,syria!#REF!,yemen!#REF!)</f>
        <v>#REF!</v>
      </c>
      <c r="J104" s="53" t="e">
        <f>SUM(bahrain!H103,egypt!#REF!,jordan!#REF!,lebanon!#REF!,palestine!#REF!,sudan!#REF!,syria!#REF!,yemen!#REF!)</f>
        <v>#REF!</v>
      </c>
      <c r="K104" s="152" t="e">
        <f>SUM(bahrain!J103,egypt!#REF!,jordan!#REF!,lebanon!#REF!,palestine!#REF!,sudan!#REF!,syria!#REF!,yemen!#REF!)</f>
        <v>#REF!</v>
      </c>
      <c r="L104" s="55" t="s">
        <v>169</v>
      </c>
      <c r="N104" s="185" t="e">
        <f>B104+'oil exporter'!B104-all!B104</f>
        <v>#REF!</v>
      </c>
      <c r="O104" s="185" t="e">
        <f>C104+'oil exporter'!C104-all!C104</f>
        <v>#REF!</v>
      </c>
      <c r="P104" s="185" t="e">
        <f>D104+'oil exporter'!D104-all!D104</f>
        <v>#REF!</v>
      </c>
      <c r="Q104" s="185" t="e">
        <f>E104+'oil exporter'!E104-all!E104</f>
        <v>#REF!</v>
      </c>
      <c r="R104" s="185" t="e">
        <f>F104+'oil exporter'!F104-all!F104</f>
        <v>#REF!</v>
      </c>
      <c r="S104" s="185" t="e">
        <f>G104+'oil exporter'!G104-all!G104</f>
        <v>#REF!</v>
      </c>
      <c r="T104" s="185" t="e">
        <f>H104+'oil exporter'!H104-all!H104</f>
        <v>#REF!</v>
      </c>
      <c r="U104" s="185" t="e">
        <f>I104+'oil exporter'!I104-all!I104</f>
        <v>#REF!</v>
      </c>
      <c r="V104" s="185" t="e">
        <f>J104+'oil exporter'!J104-all!J104</f>
        <v>#REF!</v>
      </c>
      <c r="W104" s="185" t="e">
        <f>K104+'oil exporter'!K104-all!K104</f>
        <v>#REF!</v>
      </c>
    </row>
    <row r="105" spans="1:95" s="101" customFormat="1" x14ac:dyDescent="0.2">
      <c r="A105" s="96" t="s">
        <v>170</v>
      </c>
      <c r="B105" s="114"/>
      <c r="C105" s="114"/>
      <c r="D105" s="114"/>
      <c r="E105" s="114"/>
      <c r="F105" s="114"/>
      <c r="G105" s="115"/>
      <c r="H105" s="115"/>
      <c r="I105" s="115"/>
      <c r="J105" s="115"/>
      <c r="K105" s="115"/>
      <c r="L105" s="99" t="s">
        <v>186</v>
      </c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</row>
    <row r="106" spans="1:95" s="101" customFormat="1" x14ac:dyDescent="0.2">
      <c r="A106" s="102" t="s">
        <v>187</v>
      </c>
      <c r="B106" s="97"/>
      <c r="C106" s="98"/>
      <c r="D106" s="97"/>
      <c r="E106" s="97"/>
      <c r="F106" s="97"/>
      <c r="G106" s="98"/>
      <c r="H106" s="98"/>
      <c r="I106" s="98"/>
      <c r="J106" s="98"/>
      <c r="K106" s="98"/>
      <c r="L106" s="99" t="s">
        <v>202</v>
      </c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</row>
    <row r="107" spans="1:95" s="101" customFormat="1" x14ac:dyDescent="0.2">
      <c r="A107" s="102" t="s">
        <v>188</v>
      </c>
      <c r="B107" s="97"/>
      <c r="C107" s="98"/>
      <c r="D107" s="97"/>
      <c r="E107" s="97"/>
      <c r="F107" s="97"/>
      <c r="G107" s="98"/>
      <c r="H107" s="98"/>
      <c r="I107" s="98"/>
      <c r="J107" s="98"/>
      <c r="K107" s="98"/>
      <c r="L107" s="99" t="s">
        <v>199</v>
      </c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</row>
    <row r="108" spans="1:95" s="101" customFormat="1" x14ac:dyDescent="0.2">
      <c r="A108" s="102" t="s">
        <v>200</v>
      </c>
      <c r="C108" s="100"/>
      <c r="G108" s="100"/>
      <c r="H108" s="100"/>
      <c r="I108" s="100"/>
      <c r="J108" s="100"/>
      <c r="K108" s="100"/>
      <c r="L108" s="99" t="s">
        <v>201</v>
      </c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</row>
    <row r="109" spans="1:95" s="13" customFormat="1" x14ac:dyDescent="0.2">
      <c r="A109" s="102" t="s">
        <v>171</v>
      </c>
      <c r="B109" s="153"/>
      <c r="C109" s="153"/>
      <c r="D109" s="153"/>
      <c r="E109" s="153"/>
      <c r="F109" s="153"/>
      <c r="G109" s="154"/>
      <c r="H109" s="154"/>
      <c r="I109" s="154"/>
      <c r="J109" s="154"/>
      <c r="K109" s="154"/>
      <c r="L109" s="103" t="s">
        <v>178</v>
      </c>
      <c r="M109" s="12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</row>
    <row r="110" spans="1:95" x14ac:dyDescent="0.2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</row>
    <row r="111" spans="1:95" x14ac:dyDescent="0.2">
      <c r="B111" s="163"/>
      <c r="C111" s="117"/>
      <c r="D111" s="117"/>
      <c r="E111" s="117"/>
      <c r="F111" s="117"/>
      <c r="G111" s="117"/>
      <c r="H111" s="117"/>
      <c r="I111" s="117"/>
      <c r="J111" s="117"/>
      <c r="K111" s="117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</row>
    <row r="112" spans="1:95" x14ac:dyDescent="0.2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108" x14ac:dyDescent="0.2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08" s="101" customFormat="1" x14ac:dyDescent="0.2">
      <c r="A114" s="102"/>
      <c r="B114" s="114"/>
      <c r="C114" s="114"/>
      <c r="D114" s="114"/>
      <c r="E114" s="114"/>
      <c r="F114" s="114"/>
      <c r="G114" s="115"/>
      <c r="H114" s="115"/>
      <c r="I114" s="115"/>
      <c r="J114" s="115"/>
      <c r="K114" s="115"/>
      <c r="L114" s="99"/>
      <c r="M114" s="100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108" x14ac:dyDescent="0.2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08" x14ac:dyDescent="0.2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1:108" x14ac:dyDescent="0.2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08" x14ac:dyDescent="0.2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08" x14ac:dyDescent="0.2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1:108" x14ac:dyDescent="0.2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1:108" x14ac:dyDescent="0.2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</row>
    <row r="122" spans="1:108" x14ac:dyDescent="0.2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1:108" x14ac:dyDescent="0.2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</row>
    <row r="124" spans="1:108" x14ac:dyDescent="0.2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</row>
    <row r="125" spans="1:108" x14ac:dyDescent="0.2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</row>
    <row r="126" spans="1:108" x14ac:dyDescent="0.2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1:108" ht="13.5" thickBot="1" x14ac:dyDescent="0.25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1:108" x14ac:dyDescent="0.2">
      <c r="B128" s="169">
        <f>B5</f>
        <v>2007</v>
      </c>
      <c r="C128" s="170">
        <f t="shared" ref="C128:K128" si="1">C5</f>
        <v>2008</v>
      </c>
      <c r="D128" s="170">
        <f t="shared" si="1"/>
        <v>2009</v>
      </c>
      <c r="E128" s="170">
        <f t="shared" si="1"/>
        <v>2010</v>
      </c>
      <c r="F128" s="171">
        <f t="shared" si="1"/>
        <v>2011</v>
      </c>
      <c r="G128" s="169">
        <f t="shared" si="1"/>
        <v>2007</v>
      </c>
      <c r="H128" s="170">
        <f t="shared" si="1"/>
        <v>2008</v>
      </c>
      <c r="I128" s="170">
        <f t="shared" si="1"/>
        <v>2009</v>
      </c>
      <c r="J128" s="170">
        <f t="shared" si="1"/>
        <v>2010</v>
      </c>
      <c r="K128" s="171">
        <f t="shared" si="1"/>
        <v>2011</v>
      </c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x14ac:dyDescent="0.2">
      <c r="B129" s="158"/>
      <c r="C129" s="4"/>
      <c r="D129" s="4"/>
      <c r="E129" s="4"/>
      <c r="F129" s="172"/>
      <c r="G129" s="158"/>
      <c r="H129" s="4"/>
      <c r="I129" s="4"/>
      <c r="J129" s="4"/>
      <c r="K129" s="172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13.5" thickBot="1" x14ac:dyDescent="0.25">
      <c r="A130" s="104" t="s">
        <v>205</v>
      </c>
      <c r="B130" s="173" t="e">
        <f>B6-B9</f>
        <v>#REF!</v>
      </c>
      <c r="C130" s="174" t="e">
        <f t="shared" ref="C130:K130" si="2">C6-C9</f>
        <v>#REF!</v>
      </c>
      <c r="D130" s="174">
        <f t="shared" si="2"/>
        <v>147456.017387195</v>
      </c>
      <c r="E130" s="174">
        <f t="shared" si="2"/>
        <v>141244.12696477861</v>
      </c>
      <c r="F130" s="175">
        <f t="shared" si="2"/>
        <v>143575.97286419416</v>
      </c>
      <c r="G130" s="176" t="e">
        <f t="shared" si="2"/>
        <v>#REF!</v>
      </c>
      <c r="H130" s="177" t="e">
        <f t="shared" si="2"/>
        <v>#REF!</v>
      </c>
      <c r="I130" s="177">
        <f t="shared" si="2"/>
        <v>62342.501105261828</v>
      </c>
      <c r="J130" s="177">
        <f t="shared" si="2"/>
        <v>52610.013536253879</v>
      </c>
      <c r="K130" s="178">
        <f t="shared" si="2"/>
        <v>54761.295615604831</v>
      </c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x14ac:dyDescent="0.2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1:108" x14ac:dyDescent="0.2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</row>
    <row r="133" spans="1:108" x14ac:dyDescent="0.2">
      <c r="B133" s="117" t="e">
        <f>B71-B9</f>
        <v>#REF!</v>
      </c>
      <c r="C133" s="117" t="e">
        <f t="shared" ref="C133:F133" si="3">C71-C9</f>
        <v>#REF!</v>
      </c>
      <c r="D133" s="117">
        <f t="shared" si="3"/>
        <v>16030.56202655519</v>
      </c>
      <c r="E133" s="117">
        <f t="shared" si="3"/>
        <v>10646.196945608821</v>
      </c>
      <c r="F133" s="117">
        <f t="shared" si="3"/>
        <v>13764.896507346482</v>
      </c>
      <c r="G133" s="117"/>
      <c r="H133" s="117"/>
      <c r="I133" s="117"/>
      <c r="J133" s="117"/>
      <c r="K133" s="117"/>
    </row>
    <row r="134" spans="1:108" x14ac:dyDescent="0.2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</row>
    <row r="135" spans="1:108" x14ac:dyDescent="0.2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1:108" x14ac:dyDescent="0.2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</row>
    <row r="137" spans="1:108" x14ac:dyDescent="0.2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</row>
    <row r="138" spans="1:108" x14ac:dyDescent="0.2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1:108" x14ac:dyDescent="0.2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1:108" x14ac:dyDescent="0.2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</row>
    <row r="141" spans="1:108" x14ac:dyDescent="0.2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</row>
    <row r="142" spans="1:108" x14ac:dyDescent="0.2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</row>
  </sheetData>
  <mergeCells count="3">
    <mergeCell ref="A3:L3"/>
    <mergeCell ref="B4:F4"/>
    <mergeCell ref="G4:K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P115"/>
  <sheetViews>
    <sheetView zoomScale="115" zoomScaleNormal="115" zoomScaleSheetLayoutView="100" workbookViewId="0">
      <selection activeCell="A2" sqref="A2:XFD2"/>
    </sheetView>
  </sheetViews>
  <sheetFormatPr defaultColWidth="9.140625" defaultRowHeight="12.75" x14ac:dyDescent="0.2"/>
  <cols>
    <col min="1" max="1" width="31.42578125" style="116" customWidth="1"/>
    <col min="2" max="2" width="9.28515625" style="235" customWidth="1"/>
    <col min="3" max="3" width="10.140625" style="235" bestFit="1" customWidth="1"/>
    <col min="4" max="6" width="10" style="235" customWidth="1"/>
    <col min="7" max="7" width="9.42578125" style="235" customWidth="1"/>
    <col min="8" max="9" width="9.42578125" style="235" bestFit="1" customWidth="1"/>
    <col min="10" max="11" width="9.42578125" style="235" customWidth="1"/>
    <col min="12" max="12" width="36.42578125" style="240" customWidth="1"/>
    <col min="13" max="16384" width="9.140625" style="235"/>
  </cols>
  <sheetData>
    <row r="1" spans="1:68" s="393" customFormat="1" ht="15" x14ac:dyDescent="0.25">
      <c r="A1" s="388" t="s">
        <v>349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</row>
    <row r="2" spans="1:68" s="407" customFormat="1" ht="15" x14ac:dyDescent="0.25">
      <c r="A2" s="409" t="s">
        <v>350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</row>
    <row r="3" spans="1:68" s="393" customFormat="1" ht="14.25" x14ac:dyDescent="0.2">
      <c r="A3" s="408" t="s">
        <v>304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68" ht="1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273</v>
      </c>
      <c r="H4" s="399"/>
      <c r="I4" s="399"/>
      <c r="J4" s="399"/>
      <c r="K4" s="399"/>
      <c r="L4" s="9" t="s">
        <v>3</v>
      </c>
    </row>
    <row r="5" spans="1:68" s="101" customFormat="1" ht="15.75" customHeight="1" thickBot="1" x14ac:dyDescent="0.25">
      <c r="A5" s="192"/>
      <c r="B5" s="269">
        <v>2011</v>
      </c>
      <c r="C5" s="255">
        <v>2012</v>
      </c>
      <c r="D5" s="255">
        <v>2013</v>
      </c>
      <c r="E5" s="255">
        <v>2014</v>
      </c>
      <c r="F5" s="265">
        <v>2015</v>
      </c>
      <c r="G5" s="222">
        <v>2011</v>
      </c>
      <c r="H5" s="222">
        <v>2012</v>
      </c>
      <c r="I5" s="222">
        <v>2013</v>
      </c>
      <c r="J5" s="222">
        <v>2014</v>
      </c>
      <c r="K5" s="222">
        <v>2015</v>
      </c>
      <c r="L5" s="226" t="s">
        <v>4</v>
      </c>
    </row>
    <row r="6" spans="1:68" s="101" customFormat="1" ht="19.5" customHeight="1" thickBot="1" x14ac:dyDescent="0.25">
      <c r="A6" s="194" t="s">
        <v>5</v>
      </c>
      <c r="B6" s="15">
        <v>49141.554178806735</v>
      </c>
      <c r="C6" s="15">
        <v>24443.211266631493</v>
      </c>
      <c r="D6" s="15" t="s">
        <v>274</v>
      </c>
      <c r="E6" s="15">
        <v>37064.476500000004</v>
      </c>
      <c r="F6" s="15" t="s">
        <v>274</v>
      </c>
      <c r="G6" s="120">
        <v>83225.899933456269</v>
      </c>
      <c r="H6" s="15">
        <v>94391.501959000001</v>
      </c>
      <c r="I6" s="15">
        <v>89741.882589999994</v>
      </c>
      <c r="J6" s="15">
        <v>84506.036565000002</v>
      </c>
      <c r="K6" s="130">
        <v>49402.582279999995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</row>
    <row r="7" spans="1:68" ht="19.5" customHeight="1" x14ac:dyDescent="0.2">
      <c r="A7" s="17" t="s">
        <v>7</v>
      </c>
      <c r="B7" s="18">
        <v>26036.308500646737</v>
      </c>
      <c r="C7" s="18">
        <v>5833.0527842039655</v>
      </c>
      <c r="D7" s="18" t="s">
        <v>274</v>
      </c>
      <c r="E7" s="18">
        <v>8179.1611190000003</v>
      </c>
      <c r="F7" s="18" t="s">
        <v>274</v>
      </c>
      <c r="G7" s="129">
        <v>2.6701528315452121</v>
      </c>
      <c r="H7" s="19">
        <v>6.4465000000000003</v>
      </c>
      <c r="I7" s="19" t="s">
        <v>293</v>
      </c>
      <c r="J7" s="18">
        <v>0.18626599999999999</v>
      </c>
      <c r="K7" s="131">
        <v>2.567215</v>
      </c>
      <c r="L7" s="37" t="s">
        <v>8</v>
      </c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</row>
    <row r="8" spans="1:68" ht="20.100000000000001" customHeight="1" x14ac:dyDescent="0.2">
      <c r="A8" s="86" t="s">
        <v>9</v>
      </c>
      <c r="B8" s="22">
        <v>19680.333233369995</v>
      </c>
      <c r="C8" s="22">
        <v>13290.458482427528</v>
      </c>
      <c r="D8" s="22" t="s">
        <v>274</v>
      </c>
      <c r="E8" s="22">
        <v>24307.938729000001</v>
      </c>
      <c r="F8" s="22" t="s">
        <v>274</v>
      </c>
      <c r="G8" s="121">
        <v>221.10478371182199</v>
      </c>
      <c r="H8" s="22">
        <v>287.55545899999998</v>
      </c>
      <c r="I8" s="22">
        <v>339.37662999999998</v>
      </c>
      <c r="J8" s="22">
        <v>202.550299</v>
      </c>
      <c r="K8" s="132">
        <v>188.71506500000001</v>
      </c>
      <c r="L8" s="196" t="s">
        <v>10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</row>
    <row r="9" spans="1:68" ht="23.25" customHeight="1" x14ac:dyDescent="0.2">
      <c r="A9" s="86" t="s">
        <v>330</v>
      </c>
      <c r="B9" s="22">
        <v>3417</v>
      </c>
      <c r="C9" s="22">
        <v>5319.7</v>
      </c>
      <c r="D9" s="22" t="s">
        <v>274</v>
      </c>
      <c r="E9" s="22" t="s">
        <v>293</v>
      </c>
      <c r="F9" s="22" t="s">
        <v>274</v>
      </c>
      <c r="G9" s="121">
        <v>83002.124996912898</v>
      </c>
      <c r="H9" s="22">
        <v>94097.5</v>
      </c>
      <c r="I9" s="22">
        <v>89214.5</v>
      </c>
      <c r="J9" s="22">
        <v>84129.8</v>
      </c>
      <c r="K9" s="132">
        <v>49058.2</v>
      </c>
      <c r="L9" s="196" t="s">
        <v>278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</row>
    <row r="10" spans="1:68" ht="20.100000000000001" customHeight="1" thickBot="1" x14ac:dyDescent="0.25">
      <c r="A10" s="197" t="s">
        <v>179</v>
      </c>
      <c r="B10" s="18">
        <v>7.9124447900009152</v>
      </c>
      <c r="C10" s="18" t="s">
        <v>293</v>
      </c>
      <c r="D10" s="18" t="s">
        <v>274</v>
      </c>
      <c r="E10" s="18">
        <v>4577.3766519999999</v>
      </c>
      <c r="F10" s="18" t="s">
        <v>274</v>
      </c>
      <c r="G10" s="259" t="s">
        <v>293</v>
      </c>
      <c r="H10" s="18" t="s">
        <v>293</v>
      </c>
      <c r="I10" s="18">
        <v>188</v>
      </c>
      <c r="J10" s="18">
        <v>173.5</v>
      </c>
      <c r="K10" s="131">
        <v>153.1</v>
      </c>
      <c r="L10" s="198" t="s">
        <v>190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</row>
    <row r="11" spans="1:68" s="101" customFormat="1" ht="13.5" thickBot="1" x14ac:dyDescent="0.25">
      <c r="A11" s="192" t="s">
        <v>11</v>
      </c>
      <c r="B11" s="27">
        <v>17771.904285703735</v>
      </c>
      <c r="C11" s="27">
        <v>4710.0168962320004</v>
      </c>
      <c r="D11" s="27" t="s">
        <v>274</v>
      </c>
      <c r="E11" s="27">
        <v>4014.6308210000002</v>
      </c>
      <c r="F11" s="27" t="s">
        <v>274</v>
      </c>
      <c r="G11" s="122">
        <v>2.5799687950067405</v>
      </c>
      <c r="H11" s="27">
        <v>6.4267440000000002</v>
      </c>
      <c r="I11" s="27" t="s">
        <v>293</v>
      </c>
      <c r="J11" s="27">
        <v>0.18626599999999999</v>
      </c>
      <c r="K11" s="133">
        <v>2.567215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</row>
    <row r="12" spans="1:68" ht="18" customHeight="1" thickBot="1" x14ac:dyDescent="0.25">
      <c r="A12" s="200" t="s">
        <v>275</v>
      </c>
      <c r="B12" s="30">
        <v>17160.625129723732</v>
      </c>
      <c r="C12" s="30">
        <v>2175.9029681920006</v>
      </c>
      <c r="D12" s="30" t="s">
        <v>274</v>
      </c>
      <c r="E12" s="30">
        <v>3483.0514199999998</v>
      </c>
      <c r="F12" s="30" t="s">
        <v>274</v>
      </c>
      <c r="G12" s="257">
        <v>2.5799687950067405</v>
      </c>
      <c r="H12" s="31">
        <v>6.4044090000000002</v>
      </c>
      <c r="I12" s="31" t="s">
        <v>293</v>
      </c>
      <c r="J12" s="31">
        <v>0.18626599999999999</v>
      </c>
      <c r="K12" s="134">
        <v>2.567215</v>
      </c>
      <c r="L12" s="201" t="s">
        <v>279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</row>
    <row r="13" spans="1:68" ht="15.75" customHeight="1" x14ac:dyDescent="0.2">
      <c r="A13" s="33" t="s">
        <v>13</v>
      </c>
      <c r="B13" s="22">
        <v>3783.7230476137352</v>
      </c>
      <c r="C13" s="22">
        <v>3555.0741498920002</v>
      </c>
      <c r="D13" s="22" t="s">
        <v>274</v>
      </c>
      <c r="E13" s="22">
        <v>2764.77385</v>
      </c>
      <c r="F13" s="22" t="s">
        <v>274</v>
      </c>
      <c r="G13" s="258">
        <v>2.5799687950067405</v>
      </c>
      <c r="H13" s="34">
        <v>6.4179089999999999</v>
      </c>
      <c r="I13" s="34" t="s">
        <v>293</v>
      </c>
      <c r="J13" s="34">
        <v>0.18626599999999999</v>
      </c>
      <c r="K13" s="135">
        <v>2.567215</v>
      </c>
      <c r="L13" s="35" t="s">
        <v>14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</row>
    <row r="14" spans="1:68" ht="15.75" customHeight="1" x14ac:dyDescent="0.2">
      <c r="A14" s="202" t="s">
        <v>15</v>
      </c>
      <c r="B14" s="18">
        <v>3734.9539469937354</v>
      </c>
      <c r="C14" s="18">
        <v>1659.2653198920004</v>
      </c>
      <c r="D14" s="18" t="s">
        <v>274</v>
      </c>
      <c r="E14" s="18">
        <v>2712.3014240000002</v>
      </c>
      <c r="F14" s="18" t="s">
        <v>274</v>
      </c>
      <c r="G14" s="259">
        <v>2.5799687950067405</v>
      </c>
      <c r="H14" s="18">
        <v>6.4044090000000002</v>
      </c>
      <c r="I14" s="18" t="s">
        <v>293</v>
      </c>
      <c r="J14" s="18">
        <v>0.18626599999999999</v>
      </c>
      <c r="K14" s="131">
        <v>2.567215</v>
      </c>
      <c r="L14" s="37" t="s">
        <v>16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</row>
    <row r="15" spans="1:68" x14ac:dyDescent="0.2">
      <c r="A15" s="41" t="s">
        <v>17</v>
      </c>
      <c r="B15" s="39">
        <v>241.20506631999999</v>
      </c>
      <c r="C15" s="39">
        <v>42.956704000000002</v>
      </c>
      <c r="D15" s="39" t="s">
        <v>274</v>
      </c>
      <c r="E15" s="39">
        <v>23.329550000000001</v>
      </c>
      <c r="F15" s="39" t="s">
        <v>274</v>
      </c>
      <c r="G15" s="123" t="s">
        <v>293</v>
      </c>
      <c r="H15" s="39" t="s">
        <v>293</v>
      </c>
      <c r="I15" s="39" t="s">
        <v>293</v>
      </c>
      <c r="J15" s="39" t="s">
        <v>293</v>
      </c>
      <c r="K15" s="136" t="s">
        <v>293</v>
      </c>
      <c r="L15" s="42" t="s">
        <v>18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</row>
    <row r="16" spans="1:68" x14ac:dyDescent="0.2">
      <c r="A16" s="41" t="s">
        <v>19</v>
      </c>
      <c r="B16" s="39">
        <v>25.067177399999998</v>
      </c>
      <c r="C16" s="39">
        <v>20.549557380000003</v>
      </c>
      <c r="D16" s="39" t="s">
        <v>274</v>
      </c>
      <c r="E16" s="39">
        <v>53.206806</v>
      </c>
      <c r="F16" s="39" t="s">
        <v>274</v>
      </c>
      <c r="G16" s="123" t="s">
        <v>293</v>
      </c>
      <c r="H16" s="39" t="s">
        <v>293</v>
      </c>
      <c r="I16" s="39" t="s">
        <v>293</v>
      </c>
      <c r="J16" s="39">
        <v>0.06</v>
      </c>
      <c r="K16" s="136" t="s">
        <v>293</v>
      </c>
      <c r="L16" s="42" t="s">
        <v>20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</row>
    <row r="17" spans="1:68" x14ac:dyDescent="0.2">
      <c r="A17" s="41" t="s">
        <v>21</v>
      </c>
      <c r="B17" s="39">
        <v>19.763588295000002</v>
      </c>
      <c r="C17" s="39">
        <v>29.019488899999999</v>
      </c>
      <c r="D17" s="39" t="s">
        <v>274</v>
      </c>
      <c r="E17" s="39">
        <v>34.009838000000002</v>
      </c>
      <c r="F17" s="39" t="s">
        <v>274</v>
      </c>
      <c r="G17" s="123" t="s">
        <v>293</v>
      </c>
      <c r="H17" s="39" t="s">
        <v>293</v>
      </c>
      <c r="I17" s="39" t="s">
        <v>293</v>
      </c>
      <c r="J17" s="39" t="s">
        <v>293</v>
      </c>
      <c r="K17" s="136" t="s">
        <v>293</v>
      </c>
      <c r="L17" s="42" t="s">
        <v>22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</row>
    <row r="18" spans="1:68" x14ac:dyDescent="0.2">
      <c r="A18" s="41" t="s">
        <v>23</v>
      </c>
      <c r="B18" s="39">
        <v>3.7657989999999999</v>
      </c>
      <c r="C18" s="39">
        <v>7.6455820000000001</v>
      </c>
      <c r="D18" s="39" t="s">
        <v>274</v>
      </c>
      <c r="E18" s="39">
        <v>10.528608</v>
      </c>
      <c r="F18" s="39" t="s">
        <v>274</v>
      </c>
      <c r="G18" s="123" t="s">
        <v>293</v>
      </c>
      <c r="H18" s="39" t="s">
        <v>293</v>
      </c>
      <c r="I18" s="39" t="s">
        <v>293</v>
      </c>
      <c r="J18" s="39" t="s">
        <v>293</v>
      </c>
      <c r="K18" s="136" t="s">
        <v>293</v>
      </c>
      <c r="L18" s="42" t="s">
        <v>24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</row>
    <row r="19" spans="1:68" x14ac:dyDescent="0.2">
      <c r="A19" s="41" t="s">
        <v>25</v>
      </c>
      <c r="B19" s="39">
        <v>1664.8052879200002</v>
      </c>
      <c r="C19" s="39">
        <v>248.10088034</v>
      </c>
      <c r="D19" s="39" t="s">
        <v>274</v>
      </c>
      <c r="E19" s="39">
        <v>746.899675</v>
      </c>
      <c r="F19" s="39" t="s">
        <v>274</v>
      </c>
      <c r="G19" s="123" t="s">
        <v>293</v>
      </c>
      <c r="H19" s="39" t="s">
        <v>293</v>
      </c>
      <c r="I19" s="39" t="s">
        <v>293</v>
      </c>
      <c r="J19" s="39">
        <v>5.8099999999999999E-2</v>
      </c>
      <c r="K19" s="136" t="s">
        <v>293</v>
      </c>
      <c r="L19" s="42" t="s">
        <v>26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</row>
    <row r="20" spans="1:68" x14ac:dyDescent="0.2">
      <c r="A20" s="41" t="s">
        <v>27</v>
      </c>
      <c r="B20" s="39">
        <v>694.07927819400015</v>
      </c>
      <c r="C20" s="39">
        <v>569.4453797000001</v>
      </c>
      <c r="D20" s="39" t="s">
        <v>274</v>
      </c>
      <c r="E20" s="39">
        <v>403.57593300000002</v>
      </c>
      <c r="F20" s="39" t="s">
        <v>274</v>
      </c>
      <c r="G20" s="123" t="s">
        <v>293</v>
      </c>
      <c r="H20" s="39" t="s">
        <v>293</v>
      </c>
      <c r="I20" s="39" t="s">
        <v>293</v>
      </c>
      <c r="J20" s="39" t="s">
        <v>293</v>
      </c>
      <c r="K20" s="136" t="s">
        <v>293</v>
      </c>
      <c r="L20" s="42" t="s">
        <v>320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</row>
    <row r="21" spans="1:68" x14ac:dyDescent="0.2">
      <c r="A21" s="41" t="s">
        <v>28</v>
      </c>
      <c r="B21" s="39">
        <v>6.5354910000000004</v>
      </c>
      <c r="C21" s="39">
        <v>4.5672110000000004</v>
      </c>
      <c r="D21" s="39" t="s">
        <v>274</v>
      </c>
      <c r="E21" s="39">
        <v>6.1446059999999996</v>
      </c>
      <c r="F21" s="39" t="s">
        <v>274</v>
      </c>
      <c r="G21" s="123" t="s">
        <v>293</v>
      </c>
      <c r="H21" s="39" t="s">
        <v>293</v>
      </c>
      <c r="I21" s="39" t="s">
        <v>293</v>
      </c>
      <c r="J21" s="39" t="s">
        <v>293</v>
      </c>
      <c r="K21" s="136" t="s">
        <v>293</v>
      </c>
      <c r="L21" s="42" t="s">
        <v>29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</row>
    <row r="22" spans="1:68" x14ac:dyDescent="0.2">
      <c r="A22" s="41" t="s">
        <v>30</v>
      </c>
      <c r="B22" s="39">
        <v>19.673816160000001</v>
      </c>
      <c r="C22" s="39">
        <v>12.384939599999999</v>
      </c>
      <c r="D22" s="39" t="s">
        <v>274</v>
      </c>
      <c r="E22" s="39">
        <v>59.528764000000002</v>
      </c>
      <c r="F22" s="39" t="s">
        <v>274</v>
      </c>
      <c r="G22" s="123" t="s">
        <v>293</v>
      </c>
      <c r="H22" s="39" t="s">
        <v>293</v>
      </c>
      <c r="I22" s="39" t="s">
        <v>293</v>
      </c>
      <c r="J22" s="39" t="s">
        <v>293</v>
      </c>
      <c r="K22" s="136" t="s">
        <v>293</v>
      </c>
      <c r="L22" s="42" t="s">
        <v>31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</row>
    <row r="23" spans="1:68" x14ac:dyDescent="0.2">
      <c r="A23" s="41" t="s">
        <v>32</v>
      </c>
      <c r="B23" s="39">
        <v>294.14499212473504</v>
      </c>
      <c r="C23" s="39">
        <v>288.32435014999999</v>
      </c>
      <c r="D23" s="39" t="s">
        <v>274</v>
      </c>
      <c r="E23" s="39">
        <v>911.66975100000002</v>
      </c>
      <c r="F23" s="39" t="s">
        <v>274</v>
      </c>
      <c r="G23" s="123">
        <v>2.3426173640480696</v>
      </c>
      <c r="H23" s="39" t="s">
        <v>293</v>
      </c>
      <c r="I23" s="39" t="s">
        <v>293</v>
      </c>
      <c r="J23" s="39" t="s">
        <v>293</v>
      </c>
      <c r="K23" s="136">
        <v>2.5559729999999998</v>
      </c>
      <c r="L23" s="42" t="s">
        <v>321</v>
      </c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</row>
    <row r="24" spans="1:68" x14ac:dyDescent="0.2">
      <c r="A24" s="41" t="s">
        <v>33</v>
      </c>
      <c r="B24" s="39">
        <v>0</v>
      </c>
      <c r="C24" s="39" t="s">
        <v>293</v>
      </c>
      <c r="D24" s="39" t="s">
        <v>274</v>
      </c>
      <c r="E24" s="39" t="s">
        <v>293</v>
      </c>
      <c r="F24" s="39" t="s">
        <v>274</v>
      </c>
      <c r="G24" s="123" t="s">
        <v>293</v>
      </c>
      <c r="H24" s="39" t="s">
        <v>293</v>
      </c>
      <c r="I24" s="39" t="s">
        <v>293</v>
      </c>
      <c r="J24" s="39" t="s">
        <v>293</v>
      </c>
      <c r="K24" s="136" t="s">
        <v>293</v>
      </c>
      <c r="L24" s="42" t="s">
        <v>34</v>
      </c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</row>
    <row r="25" spans="1:68" x14ac:dyDescent="0.2">
      <c r="A25" s="41" t="s">
        <v>35</v>
      </c>
      <c r="B25" s="39">
        <v>95.70187039999999</v>
      </c>
      <c r="C25" s="39">
        <v>58.27836027</v>
      </c>
      <c r="D25" s="39" t="s">
        <v>274</v>
      </c>
      <c r="E25" s="39">
        <v>36.914735</v>
      </c>
      <c r="F25" s="39" t="s">
        <v>274</v>
      </c>
      <c r="G25" s="123" t="s">
        <v>293</v>
      </c>
      <c r="H25" s="39" t="s">
        <v>293</v>
      </c>
      <c r="I25" s="39" t="s">
        <v>293</v>
      </c>
      <c r="J25" s="39" t="s">
        <v>293</v>
      </c>
      <c r="K25" s="136" t="s">
        <v>293</v>
      </c>
      <c r="L25" s="42" t="s">
        <v>36</v>
      </c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</row>
    <row r="26" spans="1:68" x14ac:dyDescent="0.2">
      <c r="A26" s="41" t="s">
        <v>37</v>
      </c>
      <c r="B26" s="39">
        <v>1.840406</v>
      </c>
      <c r="C26" s="39">
        <v>0.65002499999999996</v>
      </c>
      <c r="D26" s="39" t="s">
        <v>274</v>
      </c>
      <c r="E26" s="39">
        <v>0.91796900000000003</v>
      </c>
      <c r="F26" s="39" t="s">
        <v>274</v>
      </c>
      <c r="G26" s="123" t="s">
        <v>293</v>
      </c>
      <c r="H26" s="39" t="s">
        <v>293</v>
      </c>
      <c r="I26" s="39" t="s">
        <v>293</v>
      </c>
      <c r="J26" s="39" t="s">
        <v>293</v>
      </c>
      <c r="K26" s="136" t="s">
        <v>293</v>
      </c>
      <c r="L26" s="42" t="s">
        <v>38</v>
      </c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</row>
    <row r="27" spans="1:68" x14ac:dyDescent="0.2">
      <c r="A27" s="41" t="s">
        <v>39</v>
      </c>
      <c r="B27" s="39">
        <v>86.996632319999989</v>
      </c>
      <c r="C27" s="39">
        <v>82.169261400000011</v>
      </c>
      <c r="D27" s="39" t="s">
        <v>274</v>
      </c>
      <c r="E27" s="39">
        <v>83.151881000000003</v>
      </c>
      <c r="F27" s="39" t="s">
        <v>274</v>
      </c>
      <c r="G27" s="123" t="s">
        <v>293</v>
      </c>
      <c r="H27" s="39">
        <v>5.4633000000000001E-2</v>
      </c>
      <c r="I27" s="39" t="s">
        <v>293</v>
      </c>
      <c r="J27" s="39" t="s">
        <v>293</v>
      </c>
      <c r="K27" s="136" t="s">
        <v>293</v>
      </c>
      <c r="L27" s="42" t="s">
        <v>196</v>
      </c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</row>
    <row r="28" spans="1:68" x14ac:dyDescent="0.2">
      <c r="A28" s="41" t="s">
        <v>40</v>
      </c>
      <c r="B28" s="39">
        <v>115.91362751000001</v>
      </c>
      <c r="C28" s="39">
        <v>79.233532252000003</v>
      </c>
      <c r="D28" s="39" t="s">
        <v>274</v>
      </c>
      <c r="E28" s="39">
        <v>220.69160099999999</v>
      </c>
      <c r="F28" s="39" t="s">
        <v>274</v>
      </c>
      <c r="G28" s="123" t="s">
        <v>293</v>
      </c>
      <c r="H28" s="39" t="s">
        <v>293</v>
      </c>
      <c r="I28" s="39" t="s">
        <v>293</v>
      </c>
      <c r="J28" s="39" t="s">
        <v>293</v>
      </c>
      <c r="K28" s="136" t="s">
        <v>293</v>
      </c>
      <c r="L28" s="42" t="s">
        <v>41</v>
      </c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</row>
    <row r="29" spans="1:68" ht="25.5" x14ac:dyDescent="0.2">
      <c r="A29" s="203" t="s">
        <v>229</v>
      </c>
      <c r="B29" s="39">
        <v>465.46091435</v>
      </c>
      <c r="C29" s="39">
        <v>215.9400479</v>
      </c>
      <c r="D29" s="39" t="s">
        <v>274</v>
      </c>
      <c r="E29" s="39">
        <v>121.731707</v>
      </c>
      <c r="F29" s="39" t="s">
        <v>274</v>
      </c>
      <c r="G29" s="123">
        <v>0.20966048195969419</v>
      </c>
      <c r="H29" s="39">
        <v>6.3057559999999997</v>
      </c>
      <c r="I29" s="39" t="s">
        <v>293</v>
      </c>
      <c r="J29" s="39" t="s">
        <v>293</v>
      </c>
      <c r="K29" s="136" t="s">
        <v>293</v>
      </c>
      <c r="L29" s="204" t="s">
        <v>228</v>
      </c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</row>
    <row r="30" spans="1:68" x14ac:dyDescent="0.2">
      <c r="A30" s="197" t="s">
        <v>43</v>
      </c>
      <c r="B30" s="18">
        <v>48.769100619999996</v>
      </c>
      <c r="C30" s="18">
        <v>1895.8088299999999</v>
      </c>
      <c r="D30" s="18" t="s">
        <v>274</v>
      </c>
      <c r="E30" s="18">
        <v>52.472425999999999</v>
      </c>
      <c r="F30" s="18" t="s">
        <v>274</v>
      </c>
      <c r="G30" s="123" t="s">
        <v>293</v>
      </c>
      <c r="H30" s="18" t="s">
        <v>293</v>
      </c>
      <c r="I30" s="18" t="s">
        <v>293</v>
      </c>
      <c r="J30" s="18" t="s">
        <v>293</v>
      </c>
      <c r="K30" s="131" t="s">
        <v>293</v>
      </c>
      <c r="L30" s="198" t="s">
        <v>44</v>
      </c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</row>
    <row r="31" spans="1:68" x14ac:dyDescent="0.2">
      <c r="A31" s="41" t="s">
        <v>65</v>
      </c>
      <c r="B31" s="39">
        <v>2.3644379999999998</v>
      </c>
      <c r="C31" s="39">
        <v>0.50654600000000005</v>
      </c>
      <c r="D31" s="39" t="s">
        <v>274</v>
      </c>
      <c r="E31" s="39">
        <v>0.23378599999999999</v>
      </c>
      <c r="F31" s="39" t="s">
        <v>274</v>
      </c>
      <c r="G31" s="123" t="s">
        <v>293</v>
      </c>
      <c r="H31" s="39" t="s">
        <v>293</v>
      </c>
      <c r="I31" s="39" t="s">
        <v>293</v>
      </c>
      <c r="J31" s="39" t="s">
        <v>293</v>
      </c>
      <c r="K31" s="136" t="s">
        <v>293</v>
      </c>
      <c r="L31" s="42" t="s">
        <v>66</v>
      </c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</row>
    <row r="32" spans="1:68" x14ac:dyDescent="0.2">
      <c r="A32" s="41" t="s">
        <v>45</v>
      </c>
      <c r="B32" s="47">
        <v>2.0450279999999998</v>
      </c>
      <c r="C32" s="47">
        <v>1.993743</v>
      </c>
      <c r="D32" s="47" t="s">
        <v>274</v>
      </c>
      <c r="E32" s="47">
        <v>1.307302</v>
      </c>
      <c r="F32" s="47" t="s">
        <v>274</v>
      </c>
      <c r="G32" s="124" t="s">
        <v>293</v>
      </c>
      <c r="H32" s="47" t="s">
        <v>293</v>
      </c>
      <c r="I32" s="47" t="s">
        <v>293</v>
      </c>
      <c r="J32" s="47" t="s">
        <v>293</v>
      </c>
      <c r="K32" s="137" t="s">
        <v>293</v>
      </c>
      <c r="L32" s="42" t="s">
        <v>46</v>
      </c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</row>
    <row r="33" spans="1:68" x14ac:dyDescent="0.2">
      <c r="A33" s="41" t="s">
        <v>47</v>
      </c>
      <c r="B33" s="39">
        <v>2.447384</v>
      </c>
      <c r="C33" s="39">
        <v>6.5881850000000002</v>
      </c>
      <c r="D33" s="39" t="s">
        <v>274</v>
      </c>
      <c r="E33" s="39">
        <v>1.5253190000000001</v>
      </c>
      <c r="F33" s="39" t="s">
        <v>274</v>
      </c>
      <c r="G33" s="123" t="s">
        <v>293</v>
      </c>
      <c r="H33" s="39" t="s">
        <v>293</v>
      </c>
      <c r="I33" s="39" t="s">
        <v>293</v>
      </c>
      <c r="J33" s="39" t="s">
        <v>293</v>
      </c>
      <c r="K33" s="136" t="s">
        <v>293</v>
      </c>
      <c r="L33" s="42" t="s">
        <v>48</v>
      </c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</row>
    <row r="34" spans="1:68" x14ac:dyDescent="0.2">
      <c r="A34" s="41" t="s">
        <v>49</v>
      </c>
      <c r="B34" s="39">
        <v>1.746999</v>
      </c>
      <c r="C34" s="39">
        <v>0.245564</v>
      </c>
      <c r="D34" s="39" t="s">
        <v>274</v>
      </c>
      <c r="E34" s="39">
        <v>0.31763599999999997</v>
      </c>
      <c r="F34" s="39" t="s">
        <v>274</v>
      </c>
      <c r="G34" s="123" t="s">
        <v>293</v>
      </c>
      <c r="H34" s="39" t="s">
        <v>293</v>
      </c>
      <c r="I34" s="39" t="s">
        <v>293</v>
      </c>
      <c r="J34" s="39" t="s">
        <v>293</v>
      </c>
      <c r="K34" s="136" t="s">
        <v>293</v>
      </c>
      <c r="L34" s="42" t="s">
        <v>50</v>
      </c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</row>
    <row r="35" spans="1:68" x14ac:dyDescent="0.2">
      <c r="A35" s="41" t="s">
        <v>51</v>
      </c>
      <c r="B35" s="39">
        <v>8.6938399999999998</v>
      </c>
      <c r="C35" s="39">
        <v>15.636538</v>
      </c>
      <c r="D35" s="39" t="s">
        <v>274</v>
      </c>
      <c r="E35" s="39" t="s">
        <v>293</v>
      </c>
      <c r="F35" s="39" t="s">
        <v>274</v>
      </c>
      <c r="G35" s="123" t="s">
        <v>293</v>
      </c>
      <c r="H35" s="39" t="s">
        <v>293</v>
      </c>
      <c r="I35" s="39" t="s">
        <v>293</v>
      </c>
      <c r="J35" s="39" t="s">
        <v>293</v>
      </c>
      <c r="K35" s="136" t="s">
        <v>293</v>
      </c>
      <c r="L35" s="42" t="s">
        <v>52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</row>
    <row r="36" spans="1:68" x14ac:dyDescent="0.2">
      <c r="A36" s="41" t="s">
        <v>69</v>
      </c>
      <c r="B36" s="39">
        <v>29.44082654</v>
      </c>
      <c r="C36" s="39">
        <v>1870.1737900000001</v>
      </c>
      <c r="D36" s="39" t="s">
        <v>274</v>
      </c>
      <c r="E36" s="39">
        <v>13.552934</v>
      </c>
      <c r="F36" s="39" t="s">
        <v>274</v>
      </c>
      <c r="G36" s="123" t="s">
        <v>293</v>
      </c>
      <c r="H36" s="39" t="s">
        <v>293</v>
      </c>
      <c r="I36" s="39" t="s">
        <v>293</v>
      </c>
      <c r="J36" s="39" t="s">
        <v>293</v>
      </c>
      <c r="K36" s="136" t="s">
        <v>293</v>
      </c>
      <c r="L36" s="42" t="s">
        <v>70</v>
      </c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</row>
    <row r="37" spans="1:68" x14ac:dyDescent="0.2">
      <c r="A37" s="41" t="s">
        <v>53</v>
      </c>
      <c r="B37" s="39">
        <v>1.318052</v>
      </c>
      <c r="C37" s="39">
        <v>0.35788999999999999</v>
      </c>
      <c r="D37" s="39" t="s">
        <v>274</v>
      </c>
      <c r="E37" s="39">
        <v>35.270702</v>
      </c>
      <c r="F37" s="39" t="s">
        <v>274</v>
      </c>
      <c r="G37" s="123" t="s">
        <v>293</v>
      </c>
      <c r="H37" s="39" t="s">
        <v>293</v>
      </c>
      <c r="I37" s="39" t="s">
        <v>293</v>
      </c>
      <c r="J37" s="39" t="s">
        <v>293</v>
      </c>
      <c r="K37" s="136" t="s">
        <v>293</v>
      </c>
      <c r="L37" s="42" t="s">
        <v>54</v>
      </c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</row>
    <row r="38" spans="1:68" x14ac:dyDescent="0.2">
      <c r="A38" s="41" t="s">
        <v>55</v>
      </c>
      <c r="B38" s="39">
        <v>0.71253307999999993</v>
      </c>
      <c r="C38" s="39">
        <v>0.30657400000000001</v>
      </c>
      <c r="D38" s="39" t="s">
        <v>274</v>
      </c>
      <c r="E38" s="39">
        <v>0.26474700000000001</v>
      </c>
      <c r="F38" s="39" t="s">
        <v>274</v>
      </c>
      <c r="G38" s="123" t="s">
        <v>293</v>
      </c>
      <c r="H38" s="39" t="s">
        <v>293</v>
      </c>
      <c r="I38" s="39" t="s">
        <v>293</v>
      </c>
      <c r="J38" s="39" t="s">
        <v>293</v>
      </c>
      <c r="K38" s="136" t="s">
        <v>293</v>
      </c>
      <c r="L38" s="48" t="s">
        <v>56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</row>
    <row r="39" spans="1:68" s="101" customFormat="1" ht="25.5" x14ac:dyDescent="0.2">
      <c r="A39" s="205" t="s">
        <v>57</v>
      </c>
      <c r="B39" s="22">
        <v>107.27811118000001</v>
      </c>
      <c r="C39" s="22">
        <v>77.152001460000008</v>
      </c>
      <c r="D39" s="22" t="s">
        <v>274</v>
      </c>
      <c r="E39" s="22">
        <v>99.332357999999999</v>
      </c>
      <c r="F39" s="22" t="s">
        <v>274</v>
      </c>
      <c r="G39" s="121" t="s">
        <v>293</v>
      </c>
      <c r="H39" s="22" t="s">
        <v>293</v>
      </c>
      <c r="I39" s="22" t="s">
        <v>293</v>
      </c>
      <c r="J39" s="22" t="s">
        <v>293</v>
      </c>
      <c r="K39" s="132" t="s">
        <v>293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</row>
    <row r="40" spans="1:68" x14ac:dyDescent="0.2">
      <c r="A40" s="41" t="s">
        <v>59</v>
      </c>
      <c r="B40" s="39">
        <v>16.368849099999998</v>
      </c>
      <c r="C40" s="39">
        <v>2.2890160600000002</v>
      </c>
      <c r="D40" s="39" t="s">
        <v>274</v>
      </c>
      <c r="E40" s="39">
        <v>1.1944889999999999</v>
      </c>
      <c r="F40" s="39" t="s">
        <v>274</v>
      </c>
      <c r="G40" s="123" t="s">
        <v>293</v>
      </c>
      <c r="H40" s="39" t="s">
        <v>293</v>
      </c>
      <c r="I40" s="39" t="s">
        <v>293</v>
      </c>
      <c r="J40" s="39" t="s">
        <v>293</v>
      </c>
      <c r="K40" s="136" t="s">
        <v>293</v>
      </c>
      <c r="L40" s="42" t="s">
        <v>60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</row>
    <row r="41" spans="1:68" x14ac:dyDescent="0.2">
      <c r="A41" s="41" t="s">
        <v>61</v>
      </c>
      <c r="B41" s="39">
        <v>90.909262080000019</v>
      </c>
      <c r="C41" s="39">
        <v>74.862985399999999</v>
      </c>
      <c r="D41" s="39" t="s">
        <v>274</v>
      </c>
      <c r="E41" s="39">
        <v>97.898852000000005</v>
      </c>
      <c r="F41" s="39" t="s">
        <v>274</v>
      </c>
      <c r="G41" s="123" t="s">
        <v>293</v>
      </c>
      <c r="H41" s="39" t="s">
        <v>293</v>
      </c>
      <c r="I41" s="39" t="s">
        <v>293</v>
      </c>
      <c r="J41" s="39" t="s">
        <v>293</v>
      </c>
      <c r="K41" s="136" t="s">
        <v>293</v>
      </c>
      <c r="L41" s="42" t="s">
        <v>62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</row>
    <row r="42" spans="1:68" x14ac:dyDescent="0.2">
      <c r="A42" s="41" t="s">
        <v>55</v>
      </c>
      <c r="B42" s="51">
        <v>0</v>
      </c>
      <c r="C42" s="51" t="s">
        <v>293</v>
      </c>
      <c r="D42" s="51" t="s">
        <v>274</v>
      </c>
      <c r="E42" s="51">
        <v>0.23901700000000001</v>
      </c>
      <c r="F42" s="51" t="s">
        <v>274</v>
      </c>
      <c r="G42" s="123" t="s">
        <v>293</v>
      </c>
      <c r="H42" s="39" t="s">
        <v>293</v>
      </c>
      <c r="I42" s="39" t="s">
        <v>293</v>
      </c>
      <c r="J42" s="39" t="s">
        <v>293</v>
      </c>
      <c r="K42" s="136" t="s">
        <v>293</v>
      </c>
      <c r="L42" s="48" t="s">
        <v>56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</row>
    <row r="43" spans="1:68" s="101" customFormat="1" ht="13.5" thickBot="1" x14ac:dyDescent="0.25">
      <c r="A43" s="52" t="s">
        <v>333</v>
      </c>
      <c r="B43" s="54">
        <v>13318.393071549999</v>
      </c>
      <c r="C43" s="54">
        <v>439.48564683999996</v>
      </c>
      <c r="D43" s="54" t="s">
        <v>274</v>
      </c>
      <c r="E43" s="54">
        <v>671.41763800000001</v>
      </c>
      <c r="F43" s="54" t="s">
        <v>274</v>
      </c>
      <c r="G43" s="260" t="s">
        <v>293</v>
      </c>
      <c r="H43" s="54" t="s">
        <v>293</v>
      </c>
      <c r="I43" s="54" t="s">
        <v>293</v>
      </c>
      <c r="J43" s="54" t="s">
        <v>293</v>
      </c>
      <c r="K43" s="138" t="s">
        <v>293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</row>
    <row r="44" spans="1:68" s="101" customFormat="1" ht="20.25" customHeight="1" thickBot="1" x14ac:dyDescent="0.25">
      <c r="A44" s="206" t="s">
        <v>276</v>
      </c>
      <c r="B44" s="57">
        <v>611.27915597999993</v>
      </c>
      <c r="C44" s="57">
        <v>2534.1139280399998</v>
      </c>
      <c r="D44" s="57" t="s">
        <v>274</v>
      </c>
      <c r="E44" s="57">
        <v>531.57940099999996</v>
      </c>
      <c r="F44" s="57" t="s">
        <v>274</v>
      </c>
      <c r="G44" s="261" t="s">
        <v>293</v>
      </c>
      <c r="H44" s="57" t="s">
        <v>293</v>
      </c>
      <c r="I44" s="57" t="s">
        <v>293</v>
      </c>
      <c r="J44" s="57" t="s">
        <v>293</v>
      </c>
      <c r="K44" s="139" t="s">
        <v>293</v>
      </c>
      <c r="L44" s="207" t="s">
        <v>280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</row>
    <row r="45" spans="1:68" x14ac:dyDescent="0.2">
      <c r="A45" s="41" t="s">
        <v>243</v>
      </c>
      <c r="B45" s="39">
        <v>0</v>
      </c>
      <c r="C45" s="39" t="s">
        <v>293</v>
      </c>
      <c r="D45" s="39" t="s">
        <v>274</v>
      </c>
      <c r="E45" s="39" t="s">
        <v>293</v>
      </c>
      <c r="F45" s="39" t="s">
        <v>274</v>
      </c>
      <c r="G45" s="123" t="s">
        <v>293</v>
      </c>
      <c r="H45" s="39" t="s">
        <v>293</v>
      </c>
      <c r="I45" s="39" t="s">
        <v>293</v>
      </c>
      <c r="J45" s="39" t="s">
        <v>293</v>
      </c>
      <c r="K45" s="136" t="s">
        <v>293</v>
      </c>
      <c r="L45" s="42" t="s">
        <v>263</v>
      </c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</row>
    <row r="46" spans="1:68" x14ac:dyDescent="0.2">
      <c r="A46" s="41" t="s">
        <v>71</v>
      </c>
      <c r="B46" s="39">
        <v>47.438800000000001</v>
      </c>
      <c r="C46" s="39">
        <v>191.861368</v>
      </c>
      <c r="D46" s="39" t="s">
        <v>274</v>
      </c>
      <c r="E46" s="39">
        <v>165.90791300000001</v>
      </c>
      <c r="F46" s="39" t="s">
        <v>274</v>
      </c>
      <c r="G46" s="123" t="s">
        <v>293</v>
      </c>
      <c r="H46" s="39" t="s">
        <v>293</v>
      </c>
      <c r="I46" s="39" t="s">
        <v>293</v>
      </c>
      <c r="J46" s="39" t="s">
        <v>293</v>
      </c>
      <c r="K46" s="136" t="s">
        <v>293</v>
      </c>
      <c r="L46" s="42" t="s">
        <v>72</v>
      </c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</row>
    <row r="47" spans="1:68" x14ac:dyDescent="0.2">
      <c r="A47" s="41" t="s">
        <v>73</v>
      </c>
      <c r="B47" s="39">
        <v>513.32956035999996</v>
      </c>
      <c r="C47" s="39">
        <v>443.81832304</v>
      </c>
      <c r="D47" s="39" t="s">
        <v>274</v>
      </c>
      <c r="E47" s="39">
        <v>311.00118199999997</v>
      </c>
      <c r="F47" s="39" t="s">
        <v>274</v>
      </c>
      <c r="G47" s="123" t="s">
        <v>293</v>
      </c>
      <c r="H47" s="39" t="s">
        <v>293</v>
      </c>
      <c r="I47" s="39" t="s">
        <v>293</v>
      </c>
      <c r="J47" s="39" t="s">
        <v>293</v>
      </c>
      <c r="K47" s="136" t="s">
        <v>293</v>
      </c>
      <c r="L47" s="42" t="s">
        <v>74</v>
      </c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</row>
    <row r="48" spans="1:68" s="101" customFormat="1" ht="13.5" thickBot="1" x14ac:dyDescent="0.25">
      <c r="A48" s="59" t="s">
        <v>334</v>
      </c>
      <c r="B48" s="60">
        <v>1.741695</v>
      </c>
      <c r="C48" s="60">
        <v>2.625407</v>
      </c>
      <c r="D48" s="60" t="s">
        <v>274</v>
      </c>
      <c r="E48" s="60">
        <v>2.1978800000000001</v>
      </c>
      <c r="F48" s="60" t="s">
        <v>274</v>
      </c>
      <c r="G48" s="125" t="s">
        <v>293</v>
      </c>
      <c r="H48" s="60" t="s">
        <v>293</v>
      </c>
      <c r="I48" s="60" t="s">
        <v>293</v>
      </c>
      <c r="J48" s="60" t="s">
        <v>293</v>
      </c>
      <c r="K48" s="140" t="s">
        <v>293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</row>
    <row r="49" spans="1:68" ht="13.5" thickBot="1" x14ac:dyDescent="0.25">
      <c r="A49" s="194" t="s">
        <v>76</v>
      </c>
      <c r="B49" s="27">
        <v>6622.1801419421454</v>
      </c>
      <c r="C49" s="27">
        <v>3158.8303273461534</v>
      </c>
      <c r="D49" s="27" t="s">
        <v>274</v>
      </c>
      <c r="E49" s="27">
        <v>3435.8797070000001</v>
      </c>
      <c r="F49" s="27" t="s">
        <v>274</v>
      </c>
      <c r="G49" s="122">
        <v>9.7705718759156748E-2</v>
      </c>
      <c r="H49" s="27" t="s">
        <v>293</v>
      </c>
      <c r="I49" s="27" t="s">
        <v>293</v>
      </c>
      <c r="J49" s="27" t="s">
        <v>293</v>
      </c>
      <c r="K49" s="133" t="s">
        <v>293</v>
      </c>
      <c r="L49" s="208" t="s">
        <v>77</v>
      </c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</row>
    <row r="50" spans="1:68" s="101" customFormat="1" ht="20.25" customHeight="1" thickBot="1" x14ac:dyDescent="0.25">
      <c r="A50" s="209" t="s">
        <v>7</v>
      </c>
      <c r="B50" s="30">
        <v>5780.5998692430003</v>
      </c>
      <c r="C50" s="30">
        <v>2742.7835261061537</v>
      </c>
      <c r="D50" s="30" t="s">
        <v>274</v>
      </c>
      <c r="E50" s="30">
        <v>2923.2451350000001</v>
      </c>
      <c r="F50" s="30" t="s">
        <v>274</v>
      </c>
      <c r="G50" s="90">
        <v>9.0184036538471832E-2</v>
      </c>
      <c r="H50" s="30" t="s">
        <v>293</v>
      </c>
      <c r="I50" s="30" t="s">
        <v>293</v>
      </c>
      <c r="J50" s="30" t="s">
        <v>293</v>
      </c>
      <c r="K50" s="64" t="s">
        <v>293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</row>
    <row r="51" spans="1:68" x14ac:dyDescent="0.2">
      <c r="A51" s="41" t="s">
        <v>78</v>
      </c>
      <c r="B51" s="39">
        <v>156.85405352000001</v>
      </c>
      <c r="C51" s="39">
        <v>500.61321442000002</v>
      </c>
      <c r="D51" s="39" t="s">
        <v>274</v>
      </c>
      <c r="E51" s="39">
        <v>492.18877199999997</v>
      </c>
      <c r="F51" s="39" t="s">
        <v>274</v>
      </c>
      <c r="G51" s="123">
        <v>5.8799268781637555E-2</v>
      </c>
      <c r="H51" s="39" t="s">
        <v>293</v>
      </c>
      <c r="I51" s="39" t="s">
        <v>293</v>
      </c>
      <c r="J51" s="39" t="s">
        <v>293</v>
      </c>
      <c r="K51" s="136" t="s">
        <v>293</v>
      </c>
      <c r="L51" s="42" t="s">
        <v>79</v>
      </c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</row>
    <row r="52" spans="1:68" ht="13.5" thickBot="1" x14ac:dyDescent="0.25">
      <c r="A52" s="41" t="s">
        <v>80</v>
      </c>
      <c r="B52" s="39">
        <v>5623.7458157229994</v>
      </c>
      <c r="C52" s="39">
        <v>2242.1703116861536</v>
      </c>
      <c r="D52" s="39" t="s">
        <v>274</v>
      </c>
      <c r="E52" s="39">
        <v>2431.0563630000001</v>
      </c>
      <c r="F52" s="39" t="s">
        <v>274</v>
      </c>
      <c r="G52" s="123" t="s">
        <v>293</v>
      </c>
      <c r="H52" s="39" t="s">
        <v>293</v>
      </c>
      <c r="I52" s="39" t="s">
        <v>293</v>
      </c>
      <c r="J52" s="39" t="s">
        <v>293</v>
      </c>
      <c r="K52" s="136" t="s">
        <v>293</v>
      </c>
      <c r="L52" s="42" t="s">
        <v>232</v>
      </c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</row>
    <row r="53" spans="1:68" s="101" customFormat="1" ht="20.25" customHeight="1" thickBot="1" x14ac:dyDescent="0.25">
      <c r="A53" s="211" t="s">
        <v>81</v>
      </c>
      <c r="B53" s="30">
        <v>841.58027269914533</v>
      </c>
      <c r="C53" s="30">
        <v>416.04680124000004</v>
      </c>
      <c r="D53" s="30" t="s">
        <v>274</v>
      </c>
      <c r="E53" s="30">
        <v>512.63457200000005</v>
      </c>
      <c r="F53" s="30" t="s">
        <v>274</v>
      </c>
      <c r="G53" s="90" t="s">
        <v>293</v>
      </c>
      <c r="H53" s="30" t="s">
        <v>293</v>
      </c>
      <c r="I53" s="30" t="s">
        <v>293</v>
      </c>
      <c r="J53" s="30" t="s">
        <v>293</v>
      </c>
      <c r="K53" s="64" t="s">
        <v>293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</row>
    <row r="54" spans="1:68" ht="25.5" x14ac:dyDescent="0.2">
      <c r="A54" s="205" t="s">
        <v>83</v>
      </c>
      <c r="B54" s="67">
        <v>829.83631869914529</v>
      </c>
      <c r="C54" s="67">
        <v>414.94070324</v>
      </c>
      <c r="D54" s="67" t="s">
        <v>274</v>
      </c>
      <c r="E54" s="67">
        <v>511.60183999999998</v>
      </c>
      <c r="F54" s="67" t="s">
        <v>274</v>
      </c>
      <c r="G54" s="126" t="s">
        <v>293</v>
      </c>
      <c r="H54" s="67" t="s">
        <v>293</v>
      </c>
      <c r="I54" s="67" t="s">
        <v>293</v>
      </c>
      <c r="J54" s="67" t="s">
        <v>293</v>
      </c>
      <c r="K54" s="141" t="s">
        <v>293</v>
      </c>
      <c r="L54" s="87" t="s">
        <v>322</v>
      </c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</row>
    <row r="55" spans="1:68" x14ac:dyDescent="0.2">
      <c r="A55" s="41" t="s">
        <v>85</v>
      </c>
      <c r="B55" s="39">
        <v>381.40804822000001</v>
      </c>
      <c r="C55" s="39">
        <v>69.277333249999998</v>
      </c>
      <c r="D55" s="39" t="s">
        <v>274</v>
      </c>
      <c r="E55" s="39">
        <v>281.70565900000003</v>
      </c>
      <c r="F55" s="39" t="s">
        <v>274</v>
      </c>
      <c r="G55" s="123" t="s">
        <v>293</v>
      </c>
      <c r="H55" s="39" t="s">
        <v>293</v>
      </c>
      <c r="I55" s="39" t="s">
        <v>293</v>
      </c>
      <c r="J55" s="39" t="s">
        <v>293</v>
      </c>
      <c r="K55" s="136" t="s">
        <v>293</v>
      </c>
      <c r="L55" s="42" t="s">
        <v>86</v>
      </c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</row>
    <row r="56" spans="1:68" x14ac:dyDescent="0.2">
      <c r="A56" s="41" t="s">
        <v>87</v>
      </c>
      <c r="B56" s="39">
        <v>0</v>
      </c>
      <c r="C56" s="39" t="s">
        <v>293</v>
      </c>
      <c r="D56" s="39" t="s">
        <v>274</v>
      </c>
      <c r="E56" s="39" t="s">
        <v>293</v>
      </c>
      <c r="F56" s="39" t="s">
        <v>274</v>
      </c>
      <c r="G56" s="123" t="s">
        <v>293</v>
      </c>
      <c r="H56" s="39" t="s">
        <v>293</v>
      </c>
      <c r="I56" s="39" t="s">
        <v>293</v>
      </c>
      <c r="J56" s="39" t="s">
        <v>293</v>
      </c>
      <c r="K56" s="136" t="s">
        <v>293</v>
      </c>
      <c r="L56" s="42" t="s">
        <v>88</v>
      </c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</row>
    <row r="57" spans="1:68" x14ac:dyDescent="0.2">
      <c r="A57" s="41" t="s">
        <v>89</v>
      </c>
      <c r="B57" s="39">
        <v>350.0899</v>
      </c>
      <c r="C57" s="39">
        <v>239.10283130000002</v>
      </c>
      <c r="D57" s="39" t="s">
        <v>274</v>
      </c>
      <c r="E57" s="39">
        <v>118.989155</v>
      </c>
      <c r="F57" s="39" t="s">
        <v>274</v>
      </c>
      <c r="G57" s="123" t="s">
        <v>293</v>
      </c>
      <c r="H57" s="39" t="s">
        <v>293</v>
      </c>
      <c r="I57" s="39" t="s">
        <v>293</v>
      </c>
      <c r="J57" s="39" t="s">
        <v>293</v>
      </c>
      <c r="K57" s="136" t="s">
        <v>293</v>
      </c>
      <c r="L57" s="42" t="s">
        <v>90</v>
      </c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</row>
    <row r="58" spans="1:68" ht="15.75" customHeight="1" x14ac:dyDescent="0.2">
      <c r="A58" s="41" t="s">
        <v>91</v>
      </c>
      <c r="B58" s="39">
        <v>3.0000000000000001E-3</v>
      </c>
      <c r="C58" s="39" t="s">
        <v>293</v>
      </c>
      <c r="D58" s="39" t="s">
        <v>274</v>
      </c>
      <c r="E58" s="39" t="s">
        <v>293</v>
      </c>
      <c r="F58" s="39" t="s">
        <v>274</v>
      </c>
      <c r="G58" s="123" t="s">
        <v>293</v>
      </c>
      <c r="H58" s="39" t="s">
        <v>293</v>
      </c>
      <c r="I58" s="39" t="s">
        <v>293</v>
      </c>
      <c r="J58" s="39" t="s">
        <v>293</v>
      </c>
      <c r="K58" s="136" t="s">
        <v>293</v>
      </c>
      <c r="L58" s="233" t="s">
        <v>175</v>
      </c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</row>
    <row r="59" spans="1:68" x14ac:dyDescent="0.2">
      <c r="A59" s="41" t="s">
        <v>93</v>
      </c>
      <c r="B59" s="39">
        <v>38.185378999999998</v>
      </c>
      <c r="C59" s="39">
        <v>7.4928879999999998</v>
      </c>
      <c r="D59" s="39" t="s">
        <v>274</v>
      </c>
      <c r="E59" s="39">
        <v>1.738764</v>
      </c>
      <c r="F59" s="39" t="s">
        <v>274</v>
      </c>
      <c r="G59" s="123" t="s">
        <v>293</v>
      </c>
      <c r="H59" s="39" t="s">
        <v>293</v>
      </c>
      <c r="I59" s="39" t="s">
        <v>293</v>
      </c>
      <c r="J59" s="39" t="s">
        <v>293</v>
      </c>
      <c r="K59" s="136" t="s">
        <v>293</v>
      </c>
      <c r="L59" s="42" t="s">
        <v>323</v>
      </c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</row>
    <row r="60" spans="1:68" x14ac:dyDescent="0.2">
      <c r="A60" s="41" t="s">
        <v>95</v>
      </c>
      <c r="B60" s="39">
        <v>38.070941120000008</v>
      </c>
      <c r="C60" s="39">
        <v>73.793787690000002</v>
      </c>
      <c r="D60" s="39" t="s">
        <v>274</v>
      </c>
      <c r="E60" s="39">
        <v>64.457656999999998</v>
      </c>
      <c r="F60" s="39" t="s">
        <v>274</v>
      </c>
      <c r="G60" s="123" t="s">
        <v>293</v>
      </c>
      <c r="H60" s="39" t="s">
        <v>293</v>
      </c>
      <c r="I60" s="39" t="s">
        <v>293</v>
      </c>
      <c r="J60" s="39" t="s">
        <v>293</v>
      </c>
      <c r="K60" s="136" t="s">
        <v>293</v>
      </c>
      <c r="L60" s="42" t="s">
        <v>96</v>
      </c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</row>
    <row r="61" spans="1:68" x14ac:dyDescent="0.2">
      <c r="A61" s="41" t="s">
        <v>55</v>
      </c>
      <c r="B61" s="51">
        <v>22.079050359145299</v>
      </c>
      <c r="C61" s="51">
        <v>25.273862999999999</v>
      </c>
      <c r="D61" s="51" t="s">
        <v>274</v>
      </c>
      <c r="E61" s="51">
        <v>44.689605</v>
      </c>
      <c r="F61" s="51" t="s">
        <v>274</v>
      </c>
      <c r="G61" s="123" t="s">
        <v>293</v>
      </c>
      <c r="H61" s="39" t="s">
        <v>293</v>
      </c>
      <c r="I61" s="39" t="s">
        <v>293</v>
      </c>
      <c r="J61" s="39" t="s">
        <v>293</v>
      </c>
      <c r="K61" s="136" t="s">
        <v>293</v>
      </c>
      <c r="L61" s="42" t="s">
        <v>56</v>
      </c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</row>
    <row r="62" spans="1:68" ht="13.5" thickBot="1" x14ac:dyDescent="0.25">
      <c r="A62" s="86" t="s">
        <v>324</v>
      </c>
      <c r="B62" s="39">
        <v>11.743954</v>
      </c>
      <c r="C62" s="39">
        <v>1.106098</v>
      </c>
      <c r="D62" s="39" t="s">
        <v>274</v>
      </c>
      <c r="E62" s="39">
        <v>1.032732</v>
      </c>
      <c r="F62" s="39" t="s">
        <v>274</v>
      </c>
      <c r="G62" s="127" t="s">
        <v>293</v>
      </c>
      <c r="H62" s="68" t="s">
        <v>293</v>
      </c>
      <c r="I62" s="68" t="s">
        <v>293</v>
      </c>
      <c r="J62" s="68" t="s">
        <v>293</v>
      </c>
      <c r="K62" s="142" t="s">
        <v>293</v>
      </c>
      <c r="L62" s="87" t="s">
        <v>98</v>
      </c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</row>
    <row r="63" spans="1:68" ht="13.5" thickBot="1" x14ac:dyDescent="0.25">
      <c r="A63" s="194" t="s">
        <v>99</v>
      </c>
      <c r="B63" s="15">
        <v>2013.2805087300001</v>
      </c>
      <c r="C63" s="15">
        <v>153.38902906000001</v>
      </c>
      <c r="D63" s="15" t="s">
        <v>274</v>
      </c>
      <c r="E63" s="15">
        <v>200.59952999999999</v>
      </c>
      <c r="F63" s="15" t="s">
        <v>274</v>
      </c>
      <c r="G63" s="120" t="s">
        <v>293</v>
      </c>
      <c r="H63" s="15" t="s">
        <v>293</v>
      </c>
      <c r="I63" s="15" t="s">
        <v>293</v>
      </c>
      <c r="J63" s="15" t="s">
        <v>293</v>
      </c>
      <c r="K63" s="130" t="s">
        <v>293</v>
      </c>
      <c r="L63" s="208" t="s">
        <v>100</v>
      </c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</row>
    <row r="64" spans="1:68" ht="20.25" customHeight="1" thickBot="1" x14ac:dyDescent="0.25">
      <c r="A64" s="209" t="s">
        <v>7</v>
      </c>
      <c r="B64" s="30">
        <v>2013.2805087300001</v>
      </c>
      <c r="C64" s="30">
        <v>153.38902906000001</v>
      </c>
      <c r="D64" s="30" t="s">
        <v>274</v>
      </c>
      <c r="E64" s="30">
        <v>200.59952999999999</v>
      </c>
      <c r="F64" s="30" t="s">
        <v>274</v>
      </c>
      <c r="G64" s="90" t="s">
        <v>293</v>
      </c>
      <c r="H64" s="30" t="s">
        <v>293</v>
      </c>
      <c r="I64" s="30" t="s">
        <v>293</v>
      </c>
      <c r="J64" s="30" t="s">
        <v>293</v>
      </c>
      <c r="K64" s="64" t="s">
        <v>293</v>
      </c>
      <c r="L64" s="210" t="s">
        <v>101</v>
      </c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</row>
    <row r="65" spans="1:68" x14ac:dyDescent="0.2">
      <c r="A65" s="41" t="s">
        <v>102</v>
      </c>
      <c r="B65" s="39">
        <v>2003.0386820000001</v>
      </c>
      <c r="C65" s="39">
        <v>146.83488046000002</v>
      </c>
      <c r="D65" s="39" t="s">
        <v>274</v>
      </c>
      <c r="E65" s="39">
        <v>194.118664</v>
      </c>
      <c r="F65" s="39" t="s">
        <v>274</v>
      </c>
      <c r="G65" s="123" t="s">
        <v>293</v>
      </c>
      <c r="H65" s="39" t="s">
        <v>293</v>
      </c>
      <c r="I65" s="39" t="s">
        <v>293</v>
      </c>
      <c r="J65" s="39" t="s">
        <v>293</v>
      </c>
      <c r="K65" s="136" t="s">
        <v>293</v>
      </c>
      <c r="L65" s="42" t="s">
        <v>325</v>
      </c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</row>
    <row r="66" spans="1:68" ht="13.5" thickBot="1" x14ac:dyDescent="0.25">
      <c r="A66" s="41" t="s">
        <v>104</v>
      </c>
      <c r="B66" s="39">
        <v>10.24182673</v>
      </c>
      <c r="C66" s="39">
        <v>6.5541485999999995</v>
      </c>
      <c r="D66" s="39" t="s">
        <v>274</v>
      </c>
      <c r="E66" s="39">
        <v>6.4808659999999998</v>
      </c>
      <c r="F66" s="39" t="s">
        <v>274</v>
      </c>
      <c r="G66" s="123" t="s">
        <v>293</v>
      </c>
      <c r="H66" s="39" t="s">
        <v>293</v>
      </c>
      <c r="I66" s="39" t="s">
        <v>293</v>
      </c>
      <c r="J66" s="39" t="s">
        <v>293</v>
      </c>
      <c r="K66" s="136" t="s">
        <v>293</v>
      </c>
      <c r="L66" s="42" t="s">
        <v>105</v>
      </c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</row>
    <row r="67" spans="1:68" ht="20.25" customHeight="1" thickBot="1" x14ac:dyDescent="0.25">
      <c r="A67" s="211" t="s">
        <v>81</v>
      </c>
      <c r="B67" s="30">
        <v>0</v>
      </c>
      <c r="C67" s="30" t="s">
        <v>293</v>
      </c>
      <c r="D67" s="30" t="s">
        <v>274</v>
      </c>
      <c r="E67" s="30" t="s">
        <v>293</v>
      </c>
      <c r="F67" s="30" t="s">
        <v>274</v>
      </c>
      <c r="G67" s="90" t="s">
        <v>293</v>
      </c>
      <c r="H67" s="30" t="s">
        <v>293</v>
      </c>
      <c r="I67" s="30" t="s">
        <v>293</v>
      </c>
      <c r="J67" s="30" t="s">
        <v>293</v>
      </c>
      <c r="K67" s="64" t="s">
        <v>293</v>
      </c>
      <c r="L67" s="212" t="s">
        <v>106</v>
      </c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</row>
    <row r="68" spans="1:68" ht="13.5" thickBot="1" x14ac:dyDescent="0.25">
      <c r="A68" s="213" t="s">
        <v>107</v>
      </c>
      <c r="B68" s="15">
        <v>19296.386032686849</v>
      </c>
      <c r="C68" s="15">
        <v>10995.482060993341</v>
      </c>
      <c r="D68" s="15" t="s">
        <v>274</v>
      </c>
      <c r="E68" s="15">
        <v>24783.975560999999</v>
      </c>
      <c r="F68" s="15" t="s">
        <v>274</v>
      </c>
      <c r="G68" s="120">
        <v>221.0972620296013</v>
      </c>
      <c r="H68" s="15">
        <v>287.43897500000003</v>
      </c>
      <c r="I68" s="15">
        <v>339.37662999999998</v>
      </c>
      <c r="J68" s="15">
        <v>202.37004899999999</v>
      </c>
      <c r="K68" s="130">
        <v>188.71506500000001</v>
      </c>
      <c r="L68" s="214" t="s">
        <v>108</v>
      </c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</row>
    <row r="69" spans="1:68" ht="20.25" customHeight="1" thickBot="1" x14ac:dyDescent="0.25">
      <c r="A69" s="209" t="s">
        <v>225</v>
      </c>
      <c r="B69" s="30">
        <v>1079.99841941</v>
      </c>
      <c r="C69" s="30">
        <v>757.03068084581105</v>
      </c>
      <c r="D69" s="30" t="s">
        <v>274</v>
      </c>
      <c r="E69" s="30">
        <v>1555.374286</v>
      </c>
      <c r="F69" s="30" t="s">
        <v>274</v>
      </c>
      <c r="G69" s="90" t="s">
        <v>293</v>
      </c>
      <c r="H69" s="30" t="s">
        <v>293</v>
      </c>
      <c r="I69" s="30" t="s">
        <v>293</v>
      </c>
      <c r="J69" s="30" t="s">
        <v>293</v>
      </c>
      <c r="K69" s="64" t="s">
        <v>293</v>
      </c>
      <c r="L69" s="212" t="s">
        <v>208</v>
      </c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</row>
    <row r="70" spans="1:68" ht="13.5" thickBot="1" x14ac:dyDescent="0.25">
      <c r="A70" s="215" t="s">
        <v>111</v>
      </c>
      <c r="B70" s="75">
        <v>18216.387613276849</v>
      </c>
      <c r="C70" s="75">
        <v>10238.45138014753</v>
      </c>
      <c r="D70" s="75" t="s">
        <v>274</v>
      </c>
      <c r="E70" s="75">
        <v>23228.601275000001</v>
      </c>
      <c r="F70" s="75" t="s">
        <v>274</v>
      </c>
      <c r="G70" s="128">
        <v>221.0972620296013</v>
      </c>
      <c r="H70" s="75">
        <v>287.43897500000003</v>
      </c>
      <c r="I70" s="75">
        <v>339.37662999999998</v>
      </c>
      <c r="J70" s="75">
        <v>202.37004899999999</v>
      </c>
      <c r="K70" s="143">
        <v>188.71506500000001</v>
      </c>
      <c r="L70" s="216" t="s">
        <v>106</v>
      </c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</row>
    <row r="71" spans="1:68" ht="13.5" thickBot="1" x14ac:dyDescent="0.25">
      <c r="A71" s="194" t="s">
        <v>112</v>
      </c>
      <c r="B71" s="77">
        <v>2956.895962478</v>
      </c>
      <c r="C71" s="77">
        <v>1901.6915922970004</v>
      </c>
      <c r="D71" s="77" t="s">
        <v>274</v>
      </c>
      <c r="E71" s="77">
        <v>7075.9454560000004</v>
      </c>
      <c r="F71" s="77" t="s">
        <v>274</v>
      </c>
      <c r="G71" s="144">
        <v>175.00681924512187</v>
      </c>
      <c r="H71" s="77">
        <v>226.99281099999999</v>
      </c>
      <c r="I71" s="77">
        <v>303.86162999999999</v>
      </c>
      <c r="J71" s="77">
        <v>184.45574099999999</v>
      </c>
      <c r="K71" s="145">
        <v>102.363731</v>
      </c>
      <c r="L71" s="208" t="s">
        <v>302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</row>
    <row r="72" spans="1:68" s="101" customFormat="1" ht="25.5" x14ac:dyDescent="0.2">
      <c r="A72" s="78" t="s">
        <v>114</v>
      </c>
      <c r="B72" s="79">
        <v>1079.81804762</v>
      </c>
      <c r="C72" s="79">
        <v>650.56310145999998</v>
      </c>
      <c r="D72" s="79" t="s">
        <v>274</v>
      </c>
      <c r="E72" s="79">
        <v>717.22020899999995</v>
      </c>
      <c r="F72" s="79" t="s">
        <v>274</v>
      </c>
      <c r="G72" s="146">
        <v>46.090442784479443</v>
      </c>
      <c r="H72" s="79">
        <v>60.195300000000003</v>
      </c>
      <c r="I72" s="79">
        <v>35.5</v>
      </c>
      <c r="J72" s="79">
        <v>17.914307999999998</v>
      </c>
      <c r="K72" s="147">
        <v>0.16037999999999999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</row>
    <row r="73" spans="1:68" x14ac:dyDescent="0.2">
      <c r="A73" s="41" t="s">
        <v>116</v>
      </c>
      <c r="B73" s="47">
        <v>961.29402848000007</v>
      </c>
      <c r="C73" s="47">
        <v>510.77781299999998</v>
      </c>
      <c r="D73" s="47" t="s">
        <v>274</v>
      </c>
      <c r="E73" s="47">
        <v>600.42826600000001</v>
      </c>
      <c r="F73" s="47" t="s">
        <v>274</v>
      </c>
      <c r="G73" s="124">
        <v>0.6023133526752289</v>
      </c>
      <c r="H73" s="47" t="s">
        <v>293</v>
      </c>
      <c r="I73" s="47">
        <v>22.5</v>
      </c>
      <c r="J73" s="47">
        <v>0.17167199999999999</v>
      </c>
      <c r="K73" s="137">
        <v>0.16037999999999999</v>
      </c>
      <c r="L73" s="42" t="s">
        <v>233</v>
      </c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</row>
    <row r="74" spans="1:68" ht="13.5" thickBot="1" x14ac:dyDescent="0.25">
      <c r="A74" s="81" t="s">
        <v>118</v>
      </c>
      <c r="B74" s="82">
        <v>118.52401914000001</v>
      </c>
      <c r="C74" s="82">
        <v>139.78528846</v>
      </c>
      <c r="D74" s="82" t="s">
        <v>274</v>
      </c>
      <c r="E74" s="82">
        <v>116.791943</v>
      </c>
      <c r="F74" s="82" t="s">
        <v>274</v>
      </c>
      <c r="G74" s="148">
        <v>45.488129431804211</v>
      </c>
      <c r="H74" s="82">
        <v>60.185299999999998</v>
      </c>
      <c r="I74" s="82">
        <v>13</v>
      </c>
      <c r="J74" s="82">
        <v>17.742636000000001</v>
      </c>
      <c r="K74" s="149" t="s">
        <v>293</v>
      </c>
      <c r="L74" s="83" t="s">
        <v>119</v>
      </c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</row>
    <row r="75" spans="1:68" s="236" customFormat="1" ht="25.5" x14ac:dyDescent="0.2">
      <c r="A75" s="78" t="s">
        <v>120</v>
      </c>
      <c r="B75" s="19">
        <v>4926.0048550249994</v>
      </c>
      <c r="C75" s="19">
        <v>1401.4978425650002</v>
      </c>
      <c r="D75" s="19" t="s">
        <v>274</v>
      </c>
      <c r="E75" s="19">
        <v>1137.1046940000001</v>
      </c>
      <c r="F75" s="19" t="s">
        <v>274</v>
      </c>
      <c r="G75" s="129" t="s">
        <v>293</v>
      </c>
      <c r="H75" s="19" t="s">
        <v>293</v>
      </c>
      <c r="I75" s="19" t="s">
        <v>293</v>
      </c>
      <c r="J75" s="19" t="s">
        <v>293</v>
      </c>
      <c r="K75" s="150">
        <v>86.190954000000005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</row>
    <row r="76" spans="1:68" x14ac:dyDescent="0.2">
      <c r="A76" s="41" t="s">
        <v>122</v>
      </c>
      <c r="B76" s="47">
        <v>140.75463133</v>
      </c>
      <c r="C76" s="47">
        <v>23.776736960000001</v>
      </c>
      <c r="D76" s="47" t="s">
        <v>274</v>
      </c>
      <c r="E76" s="47">
        <v>532.30810699999995</v>
      </c>
      <c r="F76" s="47" t="s">
        <v>274</v>
      </c>
      <c r="G76" s="124" t="s">
        <v>293</v>
      </c>
      <c r="H76" s="47" t="s">
        <v>293</v>
      </c>
      <c r="I76" s="47" t="s">
        <v>293</v>
      </c>
      <c r="J76" s="47" t="s">
        <v>293</v>
      </c>
      <c r="K76" s="137" t="s">
        <v>293</v>
      </c>
      <c r="L76" s="42" t="s">
        <v>123</v>
      </c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</row>
    <row r="77" spans="1:68" x14ac:dyDescent="0.2">
      <c r="A77" s="41" t="s">
        <v>124</v>
      </c>
      <c r="B77" s="47">
        <v>108.04483323000001</v>
      </c>
      <c r="C77" s="47">
        <v>59.224513469999998</v>
      </c>
      <c r="D77" s="47" t="s">
        <v>274</v>
      </c>
      <c r="E77" s="47">
        <v>49.471133000000002</v>
      </c>
      <c r="F77" s="47" t="s">
        <v>274</v>
      </c>
      <c r="G77" s="124" t="s">
        <v>293</v>
      </c>
      <c r="H77" s="47" t="s">
        <v>293</v>
      </c>
      <c r="I77" s="47" t="s">
        <v>293</v>
      </c>
      <c r="J77" s="47" t="s">
        <v>293</v>
      </c>
      <c r="K77" s="137" t="s">
        <v>293</v>
      </c>
      <c r="L77" s="42" t="s">
        <v>125</v>
      </c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</row>
    <row r="78" spans="1:68" x14ac:dyDescent="0.2">
      <c r="A78" s="41" t="s">
        <v>126</v>
      </c>
      <c r="B78" s="47">
        <v>3.113737</v>
      </c>
      <c r="C78" s="47">
        <v>12.943417</v>
      </c>
      <c r="D78" s="47" t="s">
        <v>274</v>
      </c>
      <c r="E78" s="47">
        <v>17.780649</v>
      </c>
      <c r="F78" s="47" t="s">
        <v>274</v>
      </c>
      <c r="G78" s="124" t="s">
        <v>293</v>
      </c>
      <c r="H78" s="47" t="s">
        <v>293</v>
      </c>
      <c r="I78" s="47" t="s">
        <v>293</v>
      </c>
      <c r="J78" s="47" t="s">
        <v>293</v>
      </c>
      <c r="K78" s="137" t="s">
        <v>293</v>
      </c>
      <c r="L78" s="42" t="s">
        <v>127</v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</row>
    <row r="79" spans="1:68" x14ac:dyDescent="0.2">
      <c r="A79" s="41" t="s">
        <v>128</v>
      </c>
      <c r="B79" s="47">
        <v>80.498295689999992</v>
      </c>
      <c r="C79" s="47">
        <v>28.948120280000001</v>
      </c>
      <c r="D79" s="47" t="s">
        <v>274</v>
      </c>
      <c r="E79" s="47">
        <v>12.326375000000001</v>
      </c>
      <c r="F79" s="47" t="s">
        <v>274</v>
      </c>
      <c r="G79" s="124" t="s">
        <v>293</v>
      </c>
      <c r="H79" s="47" t="s">
        <v>293</v>
      </c>
      <c r="I79" s="47" t="s">
        <v>293</v>
      </c>
      <c r="J79" s="47" t="s">
        <v>293</v>
      </c>
      <c r="K79" s="137">
        <v>86.190954000000005</v>
      </c>
      <c r="L79" s="42" t="s">
        <v>129</v>
      </c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</row>
    <row r="80" spans="1:68" x14ac:dyDescent="0.2">
      <c r="A80" s="41" t="s">
        <v>130</v>
      </c>
      <c r="B80" s="47">
        <v>4464.1054892049997</v>
      </c>
      <c r="C80" s="47">
        <v>1207.2056625999999</v>
      </c>
      <c r="D80" s="47" t="s">
        <v>274</v>
      </c>
      <c r="E80" s="47">
        <v>444.91120100000001</v>
      </c>
      <c r="F80" s="47" t="s">
        <v>274</v>
      </c>
      <c r="G80" s="124" t="s">
        <v>293</v>
      </c>
      <c r="H80" s="47" t="s">
        <v>293</v>
      </c>
      <c r="I80" s="47" t="s">
        <v>293</v>
      </c>
      <c r="J80" s="47" t="s">
        <v>293</v>
      </c>
      <c r="K80" s="137" t="s">
        <v>293</v>
      </c>
      <c r="L80" s="42" t="s">
        <v>131</v>
      </c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</row>
    <row r="81" spans="1:68" x14ac:dyDescent="0.2">
      <c r="A81" s="41" t="s">
        <v>55</v>
      </c>
      <c r="B81" s="47">
        <v>129.48786856999999</v>
      </c>
      <c r="C81" s="47">
        <v>69.399392254999995</v>
      </c>
      <c r="D81" s="47" t="s">
        <v>274</v>
      </c>
      <c r="E81" s="47">
        <v>80.307229000000007</v>
      </c>
      <c r="F81" s="47" t="s">
        <v>274</v>
      </c>
      <c r="G81" s="124" t="s">
        <v>293</v>
      </c>
      <c r="H81" s="47" t="s">
        <v>293</v>
      </c>
      <c r="I81" s="47" t="s">
        <v>293</v>
      </c>
      <c r="J81" s="47" t="s">
        <v>293</v>
      </c>
      <c r="K81" s="137" t="s">
        <v>293</v>
      </c>
      <c r="L81" s="42" t="s">
        <v>56</v>
      </c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</row>
    <row r="82" spans="1:68" s="236" customFormat="1" x14ac:dyDescent="0.2">
      <c r="A82" s="86" t="s">
        <v>132</v>
      </c>
      <c r="B82" s="22">
        <v>9253.6687481538484</v>
      </c>
      <c r="C82" s="22">
        <v>6284.6988438255294</v>
      </c>
      <c r="D82" s="22" t="s">
        <v>274</v>
      </c>
      <c r="E82" s="22">
        <v>14298.330916000001</v>
      </c>
      <c r="F82" s="22" t="s">
        <v>274</v>
      </c>
      <c r="G82" s="121" t="s">
        <v>293</v>
      </c>
      <c r="H82" s="22">
        <v>0.25086399999999998</v>
      </c>
      <c r="I82" s="22" t="s">
        <v>293</v>
      </c>
      <c r="J82" s="22" t="s">
        <v>293</v>
      </c>
      <c r="K82" s="132" t="s">
        <v>293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</row>
    <row r="83" spans="1:68" x14ac:dyDescent="0.2">
      <c r="A83" s="41" t="s">
        <v>134</v>
      </c>
      <c r="B83" s="47">
        <v>0</v>
      </c>
      <c r="C83" s="47" t="s">
        <v>293</v>
      </c>
      <c r="D83" s="47" t="s">
        <v>274</v>
      </c>
      <c r="E83" s="47" t="s">
        <v>293</v>
      </c>
      <c r="F83" s="47" t="s">
        <v>274</v>
      </c>
      <c r="G83" s="124" t="s">
        <v>293</v>
      </c>
      <c r="H83" s="47" t="s">
        <v>293</v>
      </c>
      <c r="I83" s="47" t="s">
        <v>293</v>
      </c>
      <c r="J83" s="47" t="s">
        <v>293</v>
      </c>
      <c r="K83" s="137" t="s">
        <v>293</v>
      </c>
      <c r="L83" s="42" t="s">
        <v>135</v>
      </c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</row>
    <row r="84" spans="1:68" x14ac:dyDescent="0.2">
      <c r="A84" s="41" t="s">
        <v>136</v>
      </c>
      <c r="B84" s="39">
        <v>6.3796000000000005E-2</v>
      </c>
      <c r="C84" s="39">
        <v>6.2852000000000005E-2</v>
      </c>
      <c r="D84" s="39" t="s">
        <v>274</v>
      </c>
      <c r="E84" s="39" t="s">
        <v>293</v>
      </c>
      <c r="F84" s="39" t="s">
        <v>274</v>
      </c>
      <c r="G84" s="123" t="s">
        <v>293</v>
      </c>
      <c r="H84" s="39" t="s">
        <v>293</v>
      </c>
      <c r="I84" s="39" t="s">
        <v>293</v>
      </c>
      <c r="J84" s="39" t="s">
        <v>293</v>
      </c>
      <c r="K84" s="136" t="s">
        <v>293</v>
      </c>
      <c r="L84" s="42" t="s">
        <v>137</v>
      </c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</row>
    <row r="85" spans="1:68" x14ac:dyDescent="0.2">
      <c r="A85" s="41" t="s">
        <v>138</v>
      </c>
      <c r="B85" s="39">
        <v>6793.6869919813953</v>
      </c>
      <c r="C85" s="39">
        <v>3551.5164068065296</v>
      </c>
      <c r="D85" s="39" t="s">
        <v>274</v>
      </c>
      <c r="E85" s="39">
        <v>10506.358149</v>
      </c>
      <c r="F85" s="39" t="s">
        <v>274</v>
      </c>
      <c r="G85" s="123" t="s">
        <v>293</v>
      </c>
      <c r="H85" s="39" t="s">
        <v>293</v>
      </c>
      <c r="I85" s="39" t="s">
        <v>293</v>
      </c>
      <c r="J85" s="39" t="s">
        <v>293</v>
      </c>
      <c r="K85" s="136" t="s">
        <v>293</v>
      </c>
      <c r="L85" s="42" t="s">
        <v>139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</row>
    <row r="86" spans="1:68" x14ac:dyDescent="0.2">
      <c r="A86" s="41" t="s">
        <v>140</v>
      </c>
      <c r="B86" s="39">
        <v>1.9432999999999999E-2</v>
      </c>
      <c r="C86" s="39" t="s">
        <v>293</v>
      </c>
      <c r="D86" s="39" t="s">
        <v>274</v>
      </c>
      <c r="E86" s="39" t="s">
        <v>293</v>
      </c>
      <c r="F86" s="39" t="s">
        <v>274</v>
      </c>
      <c r="G86" s="123" t="s">
        <v>293</v>
      </c>
      <c r="H86" s="39" t="s">
        <v>293</v>
      </c>
      <c r="I86" s="39" t="s">
        <v>293</v>
      </c>
      <c r="J86" s="39" t="s">
        <v>293</v>
      </c>
      <c r="K86" s="136" t="s">
        <v>293</v>
      </c>
      <c r="L86" s="42" t="s">
        <v>141</v>
      </c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</row>
    <row r="87" spans="1:68" x14ac:dyDescent="0.2">
      <c r="A87" s="41" t="s">
        <v>142</v>
      </c>
      <c r="B87" s="39">
        <v>596.00027978100013</v>
      </c>
      <c r="C87" s="39">
        <v>945.058104512</v>
      </c>
      <c r="D87" s="39" t="s">
        <v>274</v>
      </c>
      <c r="E87" s="39">
        <v>803.90675699999997</v>
      </c>
      <c r="F87" s="39" t="s">
        <v>274</v>
      </c>
      <c r="G87" s="123" t="s">
        <v>293</v>
      </c>
      <c r="H87" s="39">
        <v>0.25086399999999998</v>
      </c>
      <c r="I87" s="39" t="s">
        <v>293</v>
      </c>
      <c r="J87" s="39" t="s">
        <v>293</v>
      </c>
      <c r="K87" s="136" t="s">
        <v>293</v>
      </c>
      <c r="L87" s="42" t="s">
        <v>143</v>
      </c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</row>
    <row r="88" spans="1:68" x14ac:dyDescent="0.2">
      <c r="A88" s="41" t="s">
        <v>144</v>
      </c>
      <c r="B88" s="39">
        <v>5.4059999999999997E-2</v>
      </c>
      <c r="C88" s="39" t="s">
        <v>293</v>
      </c>
      <c r="D88" s="39" t="s">
        <v>274</v>
      </c>
      <c r="E88" s="39" t="s">
        <v>293</v>
      </c>
      <c r="F88" s="39" t="s">
        <v>274</v>
      </c>
      <c r="G88" s="123" t="s">
        <v>293</v>
      </c>
      <c r="H88" s="39" t="s">
        <v>293</v>
      </c>
      <c r="I88" s="39" t="s">
        <v>293</v>
      </c>
      <c r="J88" s="39" t="s">
        <v>293</v>
      </c>
      <c r="K88" s="136" t="s">
        <v>293</v>
      </c>
      <c r="L88" s="42" t="s">
        <v>209</v>
      </c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</row>
    <row r="89" spans="1:68" x14ac:dyDescent="0.2">
      <c r="A89" s="41" t="s">
        <v>146</v>
      </c>
      <c r="B89" s="39">
        <v>1676.5704263514526</v>
      </c>
      <c r="C89" s="39">
        <v>1709.0717596300001</v>
      </c>
      <c r="D89" s="39" t="s">
        <v>274</v>
      </c>
      <c r="E89" s="39">
        <v>2904.516181</v>
      </c>
      <c r="F89" s="39" t="s">
        <v>274</v>
      </c>
      <c r="G89" s="123" t="s">
        <v>293</v>
      </c>
      <c r="H89" s="39" t="s">
        <v>293</v>
      </c>
      <c r="I89" s="39" t="s">
        <v>293</v>
      </c>
      <c r="J89" s="39" t="s">
        <v>293</v>
      </c>
      <c r="K89" s="136" t="s">
        <v>293</v>
      </c>
      <c r="L89" s="42" t="s">
        <v>147</v>
      </c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</row>
    <row r="90" spans="1:68" x14ac:dyDescent="0.2">
      <c r="A90" s="41" t="s">
        <v>148</v>
      </c>
      <c r="B90" s="39">
        <v>102.448111</v>
      </c>
      <c r="C90" s="39">
        <v>27.761365999999999</v>
      </c>
      <c r="D90" s="39" t="s">
        <v>274</v>
      </c>
      <c r="E90" s="39">
        <v>20.207995</v>
      </c>
      <c r="F90" s="39" t="s">
        <v>274</v>
      </c>
      <c r="G90" s="123" t="s">
        <v>293</v>
      </c>
      <c r="H90" s="39" t="s">
        <v>293</v>
      </c>
      <c r="I90" s="39" t="s">
        <v>293</v>
      </c>
      <c r="J90" s="39" t="s">
        <v>293</v>
      </c>
      <c r="K90" s="136" t="s">
        <v>293</v>
      </c>
      <c r="L90" s="42" t="s">
        <v>149</v>
      </c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</row>
    <row r="91" spans="1:68" x14ac:dyDescent="0.2">
      <c r="A91" s="41" t="s">
        <v>150</v>
      </c>
      <c r="B91" s="39">
        <v>70.435688499999998</v>
      </c>
      <c r="C91" s="39">
        <v>40.626751877000004</v>
      </c>
      <c r="D91" s="39" t="s">
        <v>274</v>
      </c>
      <c r="E91" s="39">
        <v>63.283110999999998</v>
      </c>
      <c r="F91" s="39" t="s">
        <v>274</v>
      </c>
      <c r="G91" s="123" t="s">
        <v>293</v>
      </c>
      <c r="H91" s="39" t="s">
        <v>293</v>
      </c>
      <c r="I91" s="39" t="s">
        <v>293</v>
      </c>
      <c r="J91" s="39" t="s">
        <v>293</v>
      </c>
      <c r="K91" s="136" t="s">
        <v>293</v>
      </c>
      <c r="L91" s="42" t="s">
        <v>151</v>
      </c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</row>
    <row r="92" spans="1:68" s="237" customFormat="1" ht="13.5" thickBot="1" x14ac:dyDescent="0.25">
      <c r="A92" s="41" t="s">
        <v>55</v>
      </c>
      <c r="B92" s="88">
        <v>14.389961540000002</v>
      </c>
      <c r="C92" s="88">
        <v>10.601603000000001</v>
      </c>
      <c r="D92" s="88" t="s">
        <v>274</v>
      </c>
      <c r="E92" s="88" t="s">
        <v>293</v>
      </c>
      <c r="F92" s="88" t="s">
        <v>274</v>
      </c>
      <c r="G92" s="123" t="s">
        <v>293</v>
      </c>
      <c r="H92" s="39" t="s">
        <v>293</v>
      </c>
      <c r="I92" s="39" t="s">
        <v>293</v>
      </c>
      <c r="J92" s="39" t="s">
        <v>293</v>
      </c>
      <c r="K92" s="136" t="s">
        <v>293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</row>
    <row r="93" spans="1:68" ht="13.5" thickBot="1" x14ac:dyDescent="0.25">
      <c r="A93" s="194" t="s">
        <v>152</v>
      </c>
      <c r="B93" s="15">
        <v>12.890764954</v>
      </c>
      <c r="C93" s="15">
        <v>105.792953</v>
      </c>
      <c r="D93" s="15" t="s">
        <v>274</v>
      </c>
      <c r="E93" s="15">
        <v>52.014229</v>
      </c>
      <c r="F93" s="15" t="s">
        <v>274</v>
      </c>
      <c r="G93" s="120" t="s">
        <v>293</v>
      </c>
      <c r="H93" s="15">
        <v>9.4148999999999997E-2</v>
      </c>
      <c r="I93" s="15" t="s">
        <v>293</v>
      </c>
      <c r="J93" s="15">
        <v>0.18024999999999999</v>
      </c>
      <c r="K93" s="130" t="s">
        <v>293</v>
      </c>
      <c r="L93" s="208" t="s">
        <v>153</v>
      </c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</row>
    <row r="94" spans="1:68" s="101" customFormat="1" ht="20.25" customHeight="1" thickBot="1" x14ac:dyDescent="0.25">
      <c r="A94" s="211" t="s">
        <v>154</v>
      </c>
      <c r="B94" s="30">
        <v>1.80457354</v>
      </c>
      <c r="C94" s="30">
        <v>3.94658</v>
      </c>
      <c r="D94" s="30" t="s">
        <v>274</v>
      </c>
      <c r="E94" s="30">
        <v>16.890747999999999</v>
      </c>
      <c r="F94" s="30" t="s">
        <v>274</v>
      </c>
      <c r="G94" s="90" t="s">
        <v>293</v>
      </c>
      <c r="H94" s="30" t="s">
        <v>293</v>
      </c>
      <c r="I94" s="30" t="s">
        <v>293</v>
      </c>
      <c r="J94" s="30" t="s">
        <v>293</v>
      </c>
      <c r="K94" s="64" t="s">
        <v>293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</row>
    <row r="95" spans="1:68" s="101" customFormat="1" ht="20.25" customHeight="1" thickBot="1" x14ac:dyDescent="0.25">
      <c r="A95" s="219" t="s">
        <v>81</v>
      </c>
      <c r="B95" s="30">
        <v>11.086191414</v>
      </c>
      <c r="C95" s="30">
        <v>101.846373</v>
      </c>
      <c r="D95" s="30" t="s">
        <v>274</v>
      </c>
      <c r="E95" s="30">
        <v>35.123480999999998</v>
      </c>
      <c r="F95" s="30" t="s">
        <v>274</v>
      </c>
      <c r="G95" s="90" t="s">
        <v>293</v>
      </c>
      <c r="H95" s="30">
        <v>9.4148999999999997E-2</v>
      </c>
      <c r="I95" s="30" t="s">
        <v>293</v>
      </c>
      <c r="J95" s="57">
        <v>0.18024999999999999</v>
      </c>
      <c r="K95" s="139" t="s">
        <v>293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</row>
    <row r="96" spans="1:68" s="101" customFormat="1" ht="15.75" x14ac:dyDescent="0.2">
      <c r="A96" s="220" t="s">
        <v>277</v>
      </c>
      <c r="B96" s="19">
        <v>10.313167414</v>
      </c>
      <c r="C96" s="19">
        <v>101.826173</v>
      </c>
      <c r="D96" s="19" t="s">
        <v>274</v>
      </c>
      <c r="E96" s="19">
        <v>31.725285</v>
      </c>
      <c r="F96" s="19" t="s">
        <v>274</v>
      </c>
      <c r="G96" s="129" t="s">
        <v>293</v>
      </c>
      <c r="H96" s="19">
        <v>9.4148999999999997E-2</v>
      </c>
      <c r="I96" s="19" t="s">
        <v>293</v>
      </c>
      <c r="J96" s="19">
        <v>0.18024999999999999</v>
      </c>
      <c r="K96" s="150" t="s">
        <v>293</v>
      </c>
      <c r="L96" s="217" t="s">
        <v>281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</row>
    <row r="97" spans="1:68" s="252" customFormat="1" ht="12.75" customHeight="1" x14ac:dyDescent="0.2">
      <c r="A97" s="41" t="s">
        <v>156</v>
      </c>
      <c r="B97" s="47">
        <v>4.3174450000000002</v>
      </c>
      <c r="C97" s="47">
        <v>98.366500000000002</v>
      </c>
      <c r="D97" s="47" t="s">
        <v>274</v>
      </c>
      <c r="E97" s="47">
        <v>30.200223999999999</v>
      </c>
      <c r="F97" s="47" t="s">
        <v>274</v>
      </c>
      <c r="G97" s="124" t="s">
        <v>293</v>
      </c>
      <c r="H97" s="47" t="s">
        <v>293</v>
      </c>
      <c r="I97" s="47" t="s">
        <v>293</v>
      </c>
      <c r="J97" s="47">
        <v>0.18024999999999999</v>
      </c>
      <c r="K97" s="137" t="s">
        <v>293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</row>
    <row r="98" spans="1:68" x14ac:dyDescent="0.2">
      <c r="A98" s="41" t="s">
        <v>244</v>
      </c>
      <c r="B98" s="39">
        <v>0</v>
      </c>
      <c r="C98" s="39" t="s">
        <v>293</v>
      </c>
      <c r="D98" s="39" t="s">
        <v>274</v>
      </c>
      <c r="E98" s="39" t="s">
        <v>293</v>
      </c>
      <c r="F98" s="39" t="s">
        <v>274</v>
      </c>
      <c r="G98" s="123" t="s">
        <v>293</v>
      </c>
      <c r="H98" s="39">
        <v>9.4148999999999997E-2</v>
      </c>
      <c r="I98" s="39" t="s">
        <v>293</v>
      </c>
      <c r="J98" s="39" t="s">
        <v>293</v>
      </c>
      <c r="K98" s="136" t="s">
        <v>293</v>
      </c>
      <c r="L98" s="42" t="s">
        <v>246</v>
      </c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</row>
    <row r="99" spans="1:68" x14ac:dyDescent="0.2">
      <c r="A99" s="41" t="s">
        <v>245</v>
      </c>
      <c r="B99" s="39">
        <v>5.9957224140000003</v>
      </c>
      <c r="C99" s="39">
        <v>3.459673</v>
      </c>
      <c r="D99" s="39" t="s">
        <v>274</v>
      </c>
      <c r="E99" s="39">
        <v>1.525061</v>
      </c>
      <c r="F99" s="39" t="s">
        <v>274</v>
      </c>
      <c r="G99" s="123" t="s">
        <v>293</v>
      </c>
      <c r="H99" s="39" t="s">
        <v>293</v>
      </c>
      <c r="I99" s="39" t="s">
        <v>293</v>
      </c>
      <c r="J99" s="39" t="s">
        <v>293</v>
      </c>
      <c r="K99" s="136" t="s">
        <v>293</v>
      </c>
      <c r="L99" s="42" t="s">
        <v>247</v>
      </c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</row>
    <row r="100" spans="1:68" x14ac:dyDescent="0.2">
      <c r="A100" s="41" t="s">
        <v>55</v>
      </c>
      <c r="B100" s="39">
        <v>0</v>
      </c>
      <c r="C100" s="39" t="s">
        <v>293</v>
      </c>
      <c r="D100" s="39" t="s">
        <v>274</v>
      </c>
      <c r="E100" s="39" t="s">
        <v>293</v>
      </c>
      <c r="F100" s="39" t="s">
        <v>274</v>
      </c>
      <c r="G100" s="123" t="s">
        <v>293</v>
      </c>
      <c r="H100" s="39" t="s">
        <v>293</v>
      </c>
      <c r="I100" s="39" t="s">
        <v>293</v>
      </c>
      <c r="J100" s="39" t="s">
        <v>293</v>
      </c>
      <c r="K100" s="136" t="s">
        <v>293</v>
      </c>
      <c r="L100" s="42" t="s">
        <v>56</v>
      </c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</row>
    <row r="101" spans="1:68" ht="25.5" x14ac:dyDescent="0.2">
      <c r="A101" s="94" t="s">
        <v>164</v>
      </c>
      <c r="B101" s="67">
        <v>7.2700000000000004E-3</v>
      </c>
      <c r="C101" s="67" t="s">
        <v>293</v>
      </c>
      <c r="D101" s="67" t="s">
        <v>274</v>
      </c>
      <c r="E101" s="67">
        <v>0.66607099999999997</v>
      </c>
      <c r="F101" s="67" t="s">
        <v>274</v>
      </c>
      <c r="G101" s="126" t="s">
        <v>293</v>
      </c>
      <c r="H101" s="67" t="s">
        <v>293</v>
      </c>
      <c r="I101" s="67" t="s">
        <v>293</v>
      </c>
      <c r="J101" s="67" t="s">
        <v>293</v>
      </c>
      <c r="K101" s="141" t="s">
        <v>293</v>
      </c>
      <c r="L101" s="221" t="s">
        <v>165</v>
      </c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</row>
    <row r="102" spans="1:68" ht="25.5" x14ac:dyDescent="0.2">
      <c r="A102" s="94" t="s">
        <v>166</v>
      </c>
      <c r="B102" s="67">
        <v>0.29549999999999998</v>
      </c>
      <c r="C102" s="67" t="s">
        <v>293</v>
      </c>
      <c r="D102" s="67" t="s">
        <v>274</v>
      </c>
      <c r="E102" s="67">
        <v>8.8599999999999998E-2</v>
      </c>
      <c r="F102" s="67" t="s">
        <v>274</v>
      </c>
      <c r="G102" s="126" t="s">
        <v>293</v>
      </c>
      <c r="H102" s="67" t="s">
        <v>293</v>
      </c>
      <c r="I102" s="67" t="s">
        <v>293</v>
      </c>
      <c r="J102" s="67" t="s">
        <v>293</v>
      </c>
      <c r="K102" s="141" t="s">
        <v>293</v>
      </c>
      <c r="L102" s="221" t="s">
        <v>167</v>
      </c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</row>
    <row r="103" spans="1:68" ht="13.5" thickBot="1" x14ac:dyDescent="0.25">
      <c r="A103" s="52" t="s">
        <v>329</v>
      </c>
      <c r="B103" s="53">
        <v>0.47025400000000001</v>
      </c>
      <c r="C103" s="53" t="s">
        <v>293</v>
      </c>
      <c r="D103" s="53" t="s">
        <v>274</v>
      </c>
      <c r="E103" s="53">
        <v>2.6435249999999999</v>
      </c>
      <c r="F103" s="53" t="s">
        <v>274</v>
      </c>
      <c r="G103" s="151" t="s">
        <v>293</v>
      </c>
      <c r="H103" s="53" t="s">
        <v>293</v>
      </c>
      <c r="I103" s="53" t="s">
        <v>293</v>
      </c>
      <c r="J103" s="53" t="s">
        <v>293</v>
      </c>
      <c r="K103" s="152" t="s">
        <v>293</v>
      </c>
      <c r="L103" s="55" t="s">
        <v>328</v>
      </c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</row>
    <row r="104" spans="1:68" s="190" customFormat="1" ht="12" x14ac:dyDescent="0.2">
      <c r="A104" s="191" t="s">
        <v>297</v>
      </c>
      <c r="B104" s="187"/>
      <c r="C104" s="188"/>
      <c r="D104" s="187"/>
      <c r="E104" s="187"/>
      <c r="F104" s="187"/>
      <c r="G104" s="188"/>
      <c r="H104" s="188"/>
      <c r="I104" s="188"/>
      <c r="J104" s="188"/>
      <c r="K104" s="188"/>
      <c r="L104" s="225" t="s">
        <v>282</v>
      </c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</row>
    <row r="105" spans="1:68" s="190" customFormat="1" ht="12" x14ac:dyDescent="0.2">
      <c r="A105" s="191" t="s">
        <v>213</v>
      </c>
      <c r="B105" s="188"/>
      <c r="C105" s="187"/>
      <c r="D105" s="187"/>
      <c r="E105" s="187"/>
      <c r="F105" s="188"/>
      <c r="G105" s="188"/>
      <c r="H105" s="188"/>
      <c r="I105" s="188"/>
      <c r="J105" s="188"/>
      <c r="K105" s="188"/>
      <c r="L105" s="225" t="s">
        <v>331</v>
      </c>
    </row>
    <row r="106" spans="1:68" s="190" customFormat="1" ht="12" x14ac:dyDescent="0.2">
      <c r="A106" s="191" t="s">
        <v>188</v>
      </c>
      <c r="B106" s="188"/>
      <c r="C106" s="187"/>
      <c r="D106" s="187"/>
      <c r="E106" s="187"/>
      <c r="F106" s="188"/>
      <c r="G106" s="188"/>
      <c r="H106" s="188"/>
      <c r="I106" s="188"/>
      <c r="J106" s="188"/>
      <c r="K106" s="188"/>
      <c r="L106" s="225" t="s">
        <v>223</v>
      </c>
    </row>
    <row r="107" spans="1:68" s="190" customFormat="1" ht="12" x14ac:dyDescent="0.2">
      <c r="A107" s="191" t="s">
        <v>337</v>
      </c>
      <c r="B107" s="189"/>
      <c r="F107" s="189"/>
      <c r="G107" s="189"/>
      <c r="H107" s="189"/>
      <c r="I107" s="189"/>
      <c r="J107" s="189"/>
      <c r="K107" s="189"/>
      <c r="L107" s="225" t="s">
        <v>313</v>
      </c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</row>
    <row r="108" spans="1:68" s="190" customFormat="1" ht="12" x14ac:dyDescent="0.2">
      <c r="A108" s="191"/>
      <c r="B108" s="187"/>
      <c r="C108" s="188"/>
      <c r="D108" s="187"/>
      <c r="E108" s="187"/>
      <c r="F108" s="187"/>
      <c r="G108" s="188"/>
      <c r="H108" s="188"/>
      <c r="I108" s="188"/>
      <c r="J108" s="188"/>
      <c r="K108" s="188"/>
      <c r="L108" s="225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</row>
    <row r="109" spans="1:68" x14ac:dyDescent="0.2">
      <c r="A109" s="116" t="s">
        <v>248</v>
      </c>
    </row>
    <row r="115" spans="1:68" s="240" customFormat="1" x14ac:dyDescent="0.2">
      <c r="A115" s="116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</row>
  </sheetData>
  <mergeCells count="3">
    <mergeCell ref="A3:L3"/>
    <mergeCell ref="B4:F4"/>
    <mergeCell ref="G4:K4"/>
  </mergeCells>
  <conditionalFormatting sqref="C6:K103">
    <cfRule type="cellIs" dxfId="23" priority="2" operator="lessThan">
      <formula>0.05</formula>
    </cfRule>
  </conditionalFormatting>
  <printOptions horizontalCentered="1" verticalCentered="1"/>
  <pageMargins left="0.15748031496062992" right="0.19685039370078741" top="0" bottom="0" header="0.19685039370078741" footer="0.19685039370078741"/>
  <pageSetup scale="73" orientation="landscape" r:id="rId1"/>
  <headerFooter alignWithMargins="0"/>
  <rowBreaks count="2" manualBreakCount="2">
    <brk id="43" max="11" man="1"/>
    <brk id="7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R115"/>
  <sheetViews>
    <sheetView zoomScale="85" zoomScaleNormal="85" zoomScaleSheetLayoutView="100" workbookViewId="0">
      <selection activeCell="O16" sqref="O16"/>
    </sheetView>
  </sheetViews>
  <sheetFormatPr defaultColWidth="9.140625" defaultRowHeight="12.75" x14ac:dyDescent="0.2"/>
  <cols>
    <col min="1" max="1" width="31.42578125" style="116" customWidth="1"/>
    <col min="2" max="6" width="10" style="235" customWidth="1"/>
    <col min="7" max="7" width="9.42578125" style="235" bestFit="1" customWidth="1"/>
    <col min="8" max="11" width="9.42578125" style="235" customWidth="1"/>
    <col min="12" max="12" width="36.85546875" style="240" customWidth="1"/>
    <col min="13" max="13" width="9.140625" style="234"/>
    <col min="14" max="16384" width="9.140625" style="235"/>
  </cols>
  <sheetData>
    <row r="1" spans="1:70" s="393" customFormat="1" ht="15" x14ac:dyDescent="0.25">
      <c r="A1" s="388" t="s">
        <v>352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  <c r="M1" s="391"/>
    </row>
    <row r="2" spans="1:70" s="407" customFormat="1" ht="15" x14ac:dyDescent="0.25">
      <c r="A2" s="409" t="s">
        <v>351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  <c r="M2" s="406"/>
    </row>
    <row r="3" spans="1:70" s="393" customFormat="1" ht="14.25" x14ac:dyDescent="0.2">
      <c r="A3" s="408" t="s">
        <v>304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391"/>
    </row>
    <row r="4" spans="1:70" ht="1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224</v>
      </c>
      <c r="H4" s="399"/>
      <c r="I4" s="399"/>
      <c r="J4" s="399"/>
      <c r="K4" s="399"/>
      <c r="L4" s="9" t="s">
        <v>3</v>
      </c>
    </row>
    <row r="5" spans="1:70" s="101" customFormat="1" ht="15.75" customHeight="1" thickBot="1" x14ac:dyDescent="0.25">
      <c r="A5" s="192"/>
      <c r="B5" s="222">
        <v>2011</v>
      </c>
      <c r="C5" s="222">
        <v>2012</v>
      </c>
      <c r="D5" s="255">
        <v>2013</v>
      </c>
      <c r="E5" s="222">
        <v>2014</v>
      </c>
      <c r="F5" s="263">
        <v>2015</v>
      </c>
      <c r="G5" s="222">
        <v>2011</v>
      </c>
      <c r="H5" s="222">
        <v>2012</v>
      </c>
      <c r="I5" s="255">
        <v>2013</v>
      </c>
      <c r="J5" s="222">
        <v>2014</v>
      </c>
      <c r="K5" s="263">
        <v>2015</v>
      </c>
      <c r="L5" s="226" t="s">
        <v>4</v>
      </c>
      <c r="M5" s="100"/>
    </row>
    <row r="6" spans="1:70" s="101" customFormat="1" ht="19.5" customHeight="1" thickBot="1" x14ac:dyDescent="0.25">
      <c r="A6" s="194" t="s">
        <v>5</v>
      </c>
      <c r="B6" s="15">
        <v>18929.871220975147</v>
      </c>
      <c r="C6" s="15">
        <v>20751.749173415999</v>
      </c>
      <c r="D6" s="15">
        <v>22067.608959147747</v>
      </c>
      <c r="E6" s="15">
        <v>22740.257835999997</v>
      </c>
      <c r="F6" s="130">
        <v>20332.390795771349</v>
      </c>
      <c r="G6" s="15">
        <v>8006.4457136765504</v>
      </c>
      <c r="H6" s="15">
        <v>7886.5759665692003</v>
      </c>
      <c r="I6" s="15">
        <v>7912.7037323785498</v>
      </c>
      <c r="J6" s="15">
        <v>8385.330136999999</v>
      </c>
      <c r="K6" s="130">
        <v>7828.6648180600014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</row>
    <row r="7" spans="1:70" ht="19.5" customHeight="1" x14ac:dyDescent="0.2">
      <c r="A7" s="17" t="s">
        <v>7</v>
      </c>
      <c r="B7" s="18">
        <v>5567.1919403462998</v>
      </c>
      <c r="C7" s="18">
        <v>5597.4529590185994</v>
      </c>
      <c r="D7" s="18">
        <v>6926.3625931549996</v>
      </c>
      <c r="E7" s="18">
        <v>6693.5128320000003</v>
      </c>
      <c r="F7" s="131">
        <v>6718.8532785998495</v>
      </c>
      <c r="G7" s="19">
        <v>1480.3159542078499</v>
      </c>
      <c r="H7" s="19">
        <v>1482.82276422205</v>
      </c>
      <c r="I7" s="19">
        <v>1536.4522317735</v>
      </c>
      <c r="J7" s="18">
        <v>1759.241612</v>
      </c>
      <c r="K7" s="131">
        <v>1779.7893467246001</v>
      </c>
      <c r="L7" s="37" t="s">
        <v>8</v>
      </c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</row>
    <row r="8" spans="1:70" ht="20.100000000000001" customHeight="1" x14ac:dyDescent="0.2">
      <c r="A8" s="86" t="s">
        <v>9</v>
      </c>
      <c r="B8" s="22">
        <v>13312.370804374648</v>
      </c>
      <c r="C8" s="22">
        <v>15089.647748130101</v>
      </c>
      <c r="D8" s="22">
        <v>15038.31003154545</v>
      </c>
      <c r="E8" s="22">
        <v>15938.428228999999</v>
      </c>
      <c r="F8" s="132">
        <v>13508.1740853462</v>
      </c>
      <c r="G8" s="22">
        <v>5834.6094855107003</v>
      </c>
      <c r="H8" s="22">
        <v>5626.17471789715</v>
      </c>
      <c r="I8" s="22">
        <v>5476.0437563429496</v>
      </c>
      <c r="J8" s="22">
        <v>5804.161623</v>
      </c>
      <c r="K8" s="132">
        <v>5206.2130912583507</v>
      </c>
      <c r="L8" s="196" t="s">
        <v>10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</row>
    <row r="9" spans="1:70" ht="23.25" customHeight="1" x14ac:dyDescent="0.2">
      <c r="A9" s="86" t="s">
        <v>296</v>
      </c>
      <c r="B9" s="22">
        <v>2614.5602870854</v>
      </c>
      <c r="C9" s="22">
        <v>2758.0280083092498</v>
      </c>
      <c r="D9" s="22">
        <v>2574.9718322317499</v>
      </c>
      <c r="E9" s="22">
        <v>2313.6401679999999</v>
      </c>
      <c r="F9" s="132">
        <v>1311.37198515875</v>
      </c>
      <c r="G9" s="22" t="s">
        <v>293</v>
      </c>
      <c r="H9" s="22" t="s">
        <v>293</v>
      </c>
      <c r="I9" s="22" t="s">
        <v>293</v>
      </c>
      <c r="J9" s="22" t="s">
        <v>293</v>
      </c>
      <c r="K9" s="132" t="s">
        <v>293</v>
      </c>
      <c r="L9" s="196" t="s">
        <v>268</v>
      </c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</row>
    <row r="10" spans="1:70" ht="20.100000000000001" customHeight="1" thickBot="1" x14ac:dyDescent="0.25">
      <c r="A10" s="197" t="s">
        <v>179</v>
      </c>
      <c r="B10" s="18">
        <v>50.308476254199995</v>
      </c>
      <c r="C10" s="18">
        <v>64.648466267300009</v>
      </c>
      <c r="D10" s="18">
        <v>102.9363344473</v>
      </c>
      <c r="E10" s="18">
        <v>108.31677500000001</v>
      </c>
      <c r="F10" s="131">
        <v>105.3634318253</v>
      </c>
      <c r="G10" s="18">
        <v>691.52027395799996</v>
      </c>
      <c r="H10" s="18">
        <v>777.57848445000002</v>
      </c>
      <c r="I10" s="18">
        <v>900.20774426209994</v>
      </c>
      <c r="J10" s="18">
        <v>821.92690200000004</v>
      </c>
      <c r="K10" s="131">
        <v>842.66238007704999</v>
      </c>
      <c r="L10" s="198" t="s">
        <v>190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</row>
    <row r="11" spans="1:70" s="101" customFormat="1" ht="13.5" thickBot="1" x14ac:dyDescent="0.25">
      <c r="A11" s="192" t="s">
        <v>11</v>
      </c>
      <c r="B11" s="27">
        <v>4972.03596609345</v>
      </c>
      <c r="C11" s="27">
        <v>5286.2537991252993</v>
      </c>
      <c r="D11" s="27">
        <v>5979.9741748001497</v>
      </c>
      <c r="E11" s="27">
        <v>6077.8874299999998</v>
      </c>
      <c r="F11" s="133">
        <v>5427.1421723430503</v>
      </c>
      <c r="G11" s="27">
        <v>462.92622628324995</v>
      </c>
      <c r="H11" s="27">
        <v>406.57742910554998</v>
      </c>
      <c r="I11" s="27">
        <v>309.16641161389998</v>
      </c>
      <c r="J11" s="27">
        <v>383.89529700000003</v>
      </c>
      <c r="K11" s="133">
        <v>257.21459392784999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</row>
    <row r="12" spans="1:70" ht="18" customHeight="1" thickBot="1" x14ac:dyDescent="0.25">
      <c r="A12" s="200" t="s">
        <v>275</v>
      </c>
      <c r="B12" s="30">
        <v>3656.56571396975</v>
      </c>
      <c r="C12" s="30">
        <v>3460.5681992925001</v>
      </c>
      <c r="D12" s="30">
        <v>4674.2564065326005</v>
      </c>
      <c r="E12" s="30">
        <v>4444.4908690000002</v>
      </c>
      <c r="F12" s="64">
        <v>4501.0674086200997</v>
      </c>
      <c r="G12" s="31">
        <v>348.45874689729999</v>
      </c>
      <c r="H12" s="31">
        <v>262.25660408289997</v>
      </c>
      <c r="I12" s="31">
        <v>214.82089681485002</v>
      </c>
      <c r="J12" s="31">
        <v>282.75292899999999</v>
      </c>
      <c r="K12" s="134">
        <v>205.03333128610001</v>
      </c>
      <c r="L12" s="201" t="s">
        <v>279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</row>
    <row r="13" spans="1:70" ht="15.75" customHeight="1" x14ac:dyDescent="0.2">
      <c r="A13" s="33" t="s">
        <v>13</v>
      </c>
      <c r="B13" s="22">
        <v>3863.2185655728499</v>
      </c>
      <c r="C13" s="22">
        <v>3632.1697501113999</v>
      </c>
      <c r="D13" s="22">
        <v>4788.0138764144003</v>
      </c>
      <c r="E13" s="19">
        <v>4479.3105390000001</v>
      </c>
      <c r="F13" s="150">
        <v>4353.0874783847503</v>
      </c>
      <c r="G13" s="34">
        <v>340.18221159894995</v>
      </c>
      <c r="H13" s="34">
        <v>339.18252900019996</v>
      </c>
      <c r="I13" s="34">
        <v>272.06603861479999</v>
      </c>
      <c r="J13" s="34">
        <v>344.70312699999999</v>
      </c>
      <c r="K13" s="135">
        <v>226.45389240680001</v>
      </c>
      <c r="L13" s="35" t="s">
        <v>14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</row>
    <row r="14" spans="1:70" ht="15.75" customHeight="1" x14ac:dyDescent="0.2">
      <c r="A14" s="202" t="s">
        <v>15</v>
      </c>
      <c r="B14" s="18">
        <v>3482.28110815435</v>
      </c>
      <c r="C14" s="18">
        <v>3268.4746206914501</v>
      </c>
      <c r="D14" s="18">
        <v>4140.2348101632497</v>
      </c>
      <c r="E14" s="18">
        <v>3894.3430469999998</v>
      </c>
      <c r="F14" s="131">
        <v>3826.7367007151997</v>
      </c>
      <c r="G14" s="18">
        <v>267.74797880199998</v>
      </c>
      <c r="H14" s="18">
        <v>232.53306542355</v>
      </c>
      <c r="I14" s="18">
        <v>198.79395975790001</v>
      </c>
      <c r="J14" s="18">
        <v>267.33758499999999</v>
      </c>
      <c r="K14" s="131">
        <v>182.7817255105</v>
      </c>
      <c r="L14" s="37" t="s">
        <v>16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</row>
    <row r="15" spans="1:70" x14ac:dyDescent="0.2">
      <c r="A15" s="41" t="s">
        <v>17</v>
      </c>
      <c r="B15" s="39">
        <v>80.274937327299995</v>
      </c>
      <c r="C15" s="39">
        <v>82.657809375300005</v>
      </c>
      <c r="D15" s="39">
        <v>77.4725499961</v>
      </c>
      <c r="E15" s="39">
        <v>81.502941000000007</v>
      </c>
      <c r="F15" s="136">
        <v>77.59871472175</v>
      </c>
      <c r="G15" s="39">
        <v>6.1952828178499999</v>
      </c>
      <c r="H15" s="7">
        <v>4.2967626403499999</v>
      </c>
      <c r="I15" s="39">
        <v>1.56390766875</v>
      </c>
      <c r="J15" s="39">
        <v>1.418113</v>
      </c>
      <c r="K15" s="136">
        <v>1.4659485628</v>
      </c>
      <c r="L15" s="42" t="s">
        <v>18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</row>
    <row r="16" spans="1:70" x14ac:dyDescent="0.2">
      <c r="A16" s="41" t="s">
        <v>19</v>
      </c>
      <c r="B16" s="39">
        <v>128.48848645995</v>
      </c>
      <c r="C16" s="39">
        <v>110.66483903375</v>
      </c>
      <c r="D16" s="39">
        <v>389.8981768818</v>
      </c>
      <c r="E16" s="39">
        <v>271.55737499999998</v>
      </c>
      <c r="F16" s="136">
        <v>337.69157059074996</v>
      </c>
      <c r="G16" s="39">
        <v>21.683600425799998</v>
      </c>
      <c r="H16" s="39">
        <v>10.00308936465</v>
      </c>
      <c r="I16" s="39">
        <v>16.888523950100002</v>
      </c>
      <c r="J16" s="39">
        <v>29.873974</v>
      </c>
      <c r="K16" s="136">
        <v>1.8001568464</v>
      </c>
      <c r="L16" s="42" t="s">
        <v>20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</row>
    <row r="17" spans="1:70" x14ac:dyDescent="0.2">
      <c r="A17" s="41" t="s">
        <v>21</v>
      </c>
      <c r="B17" s="39">
        <v>61.6273607356</v>
      </c>
      <c r="C17" s="39">
        <v>57.715814804049998</v>
      </c>
      <c r="D17" s="39">
        <v>73.895885587249992</v>
      </c>
      <c r="E17" s="39">
        <v>180.89354499999999</v>
      </c>
      <c r="F17" s="136">
        <v>117.9403748326</v>
      </c>
      <c r="G17" s="39">
        <v>1.0577079218500001</v>
      </c>
      <c r="H17" s="39">
        <v>0.76674750395000002</v>
      </c>
      <c r="I17" s="39">
        <v>1.5684921735000001</v>
      </c>
      <c r="J17" s="39">
        <v>1.1483000000000001</v>
      </c>
      <c r="K17" s="136">
        <v>3.5561503346000003</v>
      </c>
      <c r="L17" s="42" t="s">
        <v>22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</row>
    <row r="18" spans="1:70" x14ac:dyDescent="0.2">
      <c r="A18" s="41" t="s">
        <v>23</v>
      </c>
      <c r="B18" s="39">
        <v>79.337130753950007</v>
      </c>
      <c r="C18" s="39">
        <v>53.70050413565</v>
      </c>
      <c r="D18" s="39">
        <v>312.60468735954998</v>
      </c>
      <c r="E18" s="39">
        <v>49.651350999999998</v>
      </c>
      <c r="F18" s="136">
        <v>49.878345483350003</v>
      </c>
      <c r="G18" s="39" t="s">
        <v>293</v>
      </c>
      <c r="H18" s="39">
        <v>7.0607006949999995E-2</v>
      </c>
      <c r="I18" s="39">
        <v>5.1132368799999994E-2</v>
      </c>
      <c r="J18" s="39">
        <v>8.2904000000000005E-2</v>
      </c>
      <c r="K18" s="136">
        <v>8.4199957899999997E-2</v>
      </c>
      <c r="L18" s="42" t="s">
        <v>24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</row>
    <row r="19" spans="1:70" x14ac:dyDescent="0.2">
      <c r="A19" s="41" t="s">
        <v>25</v>
      </c>
      <c r="B19" s="39">
        <v>372.09692521904998</v>
      </c>
      <c r="C19" s="39">
        <v>374.21045937355001</v>
      </c>
      <c r="D19" s="39">
        <v>381.34339242679999</v>
      </c>
      <c r="E19" s="39">
        <v>464.57038899999998</v>
      </c>
      <c r="F19" s="136">
        <v>373.15866975860001</v>
      </c>
      <c r="G19" s="39">
        <v>6.6627149785000004</v>
      </c>
      <c r="H19" s="39">
        <v>6.3913348324999992</v>
      </c>
      <c r="I19" s="39">
        <v>11.021370545649999</v>
      </c>
      <c r="J19" s="39">
        <v>12.940314000000001</v>
      </c>
      <c r="K19" s="136">
        <v>11.733391316399999</v>
      </c>
      <c r="L19" s="42" t="s">
        <v>26</v>
      </c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</row>
    <row r="20" spans="1:70" x14ac:dyDescent="0.2">
      <c r="A20" s="41" t="s">
        <v>27</v>
      </c>
      <c r="B20" s="39">
        <v>855.61437500950001</v>
      </c>
      <c r="C20" s="39">
        <v>810.17295547669994</v>
      </c>
      <c r="D20" s="39">
        <v>842.33239996035002</v>
      </c>
      <c r="E20" s="39">
        <v>897.31373599999995</v>
      </c>
      <c r="F20" s="136">
        <v>940.63849024389992</v>
      </c>
      <c r="G20" s="39">
        <v>15.2213501358</v>
      </c>
      <c r="H20" s="39">
        <v>13.3233060144</v>
      </c>
      <c r="I20" s="39">
        <v>10.53915106845</v>
      </c>
      <c r="J20" s="39">
        <v>41.330660999999999</v>
      </c>
      <c r="K20" s="136">
        <v>13.39876654005</v>
      </c>
      <c r="L20" s="42" t="s">
        <v>320</v>
      </c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</row>
    <row r="21" spans="1:70" x14ac:dyDescent="0.2">
      <c r="A21" s="41" t="s">
        <v>28</v>
      </c>
      <c r="B21" s="39">
        <v>27.729319938149999</v>
      </c>
      <c r="C21" s="39">
        <v>22.210624105949996</v>
      </c>
      <c r="D21" s="39">
        <v>43.459867002449997</v>
      </c>
      <c r="E21" s="39">
        <v>45.16328</v>
      </c>
      <c r="F21" s="136">
        <v>40.557447326899997</v>
      </c>
      <c r="G21" s="39">
        <v>17.646871458250001</v>
      </c>
      <c r="H21" s="39">
        <v>22.613078834300001</v>
      </c>
      <c r="I21" s="39">
        <v>15.7631977522</v>
      </c>
      <c r="J21" s="39">
        <v>10.718711000000001</v>
      </c>
      <c r="K21" s="136">
        <v>5.1450255965</v>
      </c>
      <c r="L21" s="42" t="s">
        <v>29</v>
      </c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</row>
    <row r="22" spans="1:70" x14ac:dyDescent="0.2">
      <c r="A22" s="41" t="s">
        <v>30</v>
      </c>
      <c r="B22" s="39">
        <v>87.690220943599996</v>
      </c>
      <c r="C22" s="39">
        <v>79.730233374299999</v>
      </c>
      <c r="D22" s="39">
        <v>82.193696931299996</v>
      </c>
      <c r="E22" s="39">
        <v>109.915347</v>
      </c>
      <c r="F22" s="136">
        <v>97.779504631349994</v>
      </c>
      <c r="G22" s="39">
        <v>0.85439816434999993</v>
      </c>
      <c r="H22" s="39">
        <v>0.7725320081</v>
      </c>
      <c r="I22" s="39">
        <v>1.1409811196499999</v>
      </c>
      <c r="J22" s="39">
        <v>6.4152490000000002</v>
      </c>
      <c r="K22" s="136">
        <v>1.4753260229</v>
      </c>
      <c r="L22" s="42" t="s">
        <v>31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</row>
    <row r="23" spans="1:70" x14ac:dyDescent="0.2">
      <c r="A23" s="41" t="s">
        <v>32</v>
      </c>
      <c r="B23" s="39">
        <v>969.65646587574997</v>
      </c>
      <c r="C23" s="39">
        <v>927.60440098629999</v>
      </c>
      <c r="D23" s="39">
        <v>1036.4875127419</v>
      </c>
      <c r="E23" s="39">
        <v>697.39310599999999</v>
      </c>
      <c r="F23" s="136">
        <v>772.80240092254996</v>
      </c>
      <c r="G23" s="39">
        <v>70.745675894749994</v>
      </c>
      <c r="H23" s="39">
        <v>55.945787520049997</v>
      </c>
      <c r="I23" s="39">
        <v>54.635892400349995</v>
      </c>
      <c r="J23" s="39">
        <v>57.12762</v>
      </c>
      <c r="K23" s="136">
        <v>54.234475699649998</v>
      </c>
      <c r="L23" s="42" t="s">
        <v>321</v>
      </c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</row>
    <row r="24" spans="1:70" x14ac:dyDescent="0.2">
      <c r="A24" s="41" t="s">
        <v>33</v>
      </c>
      <c r="B24" s="39">
        <v>0.52329269609999995</v>
      </c>
      <c r="C24" s="39">
        <v>0.74158695315000001</v>
      </c>
      <c r="D24" s="39">
        <v>2.8053859212500001</v>
      </c>
      <c r="E24" s="39">
        <v>2.0798380000000001</v>
      </c>
      <c r="F24" s="136">
        <v>3.4305503974000002</v>
      </c>
      <c r="G24" s="39" t="s">
        <v>293</v>
      </c>
      <c r="H24" s="39" t="s">
        <v>293</v>
      </c>
      <c r="I24" s="39" t="s">
        <v>293</v>
      </c>
      <c r="J24" s="39" t="s">
        <v>293</v>
      </c>
      <c r="K24" s="136" t="s">
        <v>293</v>
      </c>
      <c r="L24" s="42" t="s">
        <v>34</v>
      </c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</row>
    <row r="25" spans="1:70" x14ac:dyDescent="0.2">
      <c r="A25" s="41" t="s">
        <v>35</v>
      </c>
      <c r="B25" s="39">
        <v>177.76330125915001</v>
      </c>
      <c r="C25" s="39">
        <v>162.88356503705</v>
      </c>
      <c r="D25" s="39">
        <v>203.2066392417</v>
      </c>
      <c r="E25" s="39">
        <v>272.669712</v>
      </c>
      <c r="F25" s="136">
        <v>252.51726529059999</v>
      </c>
      <c r="G25" s="39">
        <v>38.172438660250002</v>
      </c>
      <c r="H25" s="39">
        <v>34.682575616449995</v>
      </c>
      <c r="I25" s="39">
        <v>14.492633598749999</v>
      </c>
      <c r="J25" s="39">
        <v>24.044951999999999</v>
      </c>
      <c r="K25" s="136">
        <v>32.241221907549999</v>
      </c>
      <c r="L25" s="42" t="s">
        <v>36</v>
      </c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</row>
    <row r="26" spans="1:70" x14ac:dyDescent="0.2">
      <c r="A26" s="41" t="s">
        <v>37</v>
      </c>
      <c r="B26" s="39">
        <v>21.07333453375</v>
      </c>
      <c r="C26" s="39">
        <v>20.608129132550001</v>
      </c>
      <c r="D26" s="39">
        <v>50.853573164750003</v>
      </c>
      <c r="E26" s="39">
        <v>33.227563000000004</v>
      </c>
      <c r="F26" s="136">
        <v>33.130677800850002</v>
      </c>
      <c r="G26" s="39">
        <v>3.2147223362999999</v>
      </c>
      <c r="H26" s="39">
        <v>8.7042857887</v>
      </c>
      <c r="I26" s="39">
        <v>2.4736269322000002</v>
      </c>
      <c r="J26" s="39">
        <v>1.818022</v>
      </c>
      <c r="K26" s="136">
        <v>2.5551071731500001</v>
      </c>
      <c r="L26" s="42" t="s">
        <v>38</v>
      </c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</row>
    <row r="27" spans="1:70" x14ac:dyDescent="0.2">
      <c r="A27" s="41" t="s">
        <v>39</v>
      </c>
      <c r="B27" s="39">
        <v>230.27157500499999</v>
      </c>
      <c r="C27" s="39">
        <v>193.00387955434999</v>
      </c>
      <c r="D27" s="39">
        <v>232.11759661719998</v>
      </c>
      <c r="E27" s="39">
        <v>337.475641</v>
      </c>
      <c r="F27" s="136">
        <v>366.31114078799999</v>
      </c>
      <c r="G27" s="39">
        <v>39.710475919399997</v>
      </c>
      <c r="H27" s="39">
        <v>32.482424603849999</v>
      </c>
      <c r="I27" s="39">
        <v>35.106741601549999</v>
      </c>
      <c r="J27" s="39">
        <v>42.645949999999999</v>
      </c>
      <c r="K27" s="136">
        <v>16.06252718</v>
      </c>
      <c r="L27" s="42" t="s">
        <v>196</v>
      </c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</row>
    <row r="28" spans="1:70" x14ac:dyDescent="0.2">
      <c r="A28" s="41" t="s">
        <v>40</v>
      </c>
      <c r="B28" s="39">
        <v>90.252794310200002</v>
      </c>
      <c r="C28" s="39">
        <v>114.55233568154999</v>
      </c>
      <c r="D28" s="39">
        <v>136.00735171459999</v>
      </c>
      <c r="E28" s="39">
        <v>94.271680000000003</v>
      </c>
      <c r="F28" s="136">
        <v>88.164820706300006</v>
      </c>
      <c r="G28" s="39">
        <v>8.8931265393499999</v>
      </c>
      <c r="H28" s="39">
        <v>1.07591636345</v>
      </c>
      <c r="I28" s="39">
        <v>1.5196189585</v>
      </c>
      <c r="J28" s="39">
        <v>1.774799</v>
      </c>
      <c r="K28" s="136">
        <v>2.6884000642499997</v>
      </c>
      <c r="L28" s="42" t="s">
        <v>41</v>
      </c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</row>
    <row r="29" spans="1:70" ht="25.5" x14ac:dyDescent="0.2">
      <c r="A29" s="203" t="s">
        <v>229</v>
      </c>
      <c r="B29" s="39">
        <v>299.88158808729997</v>
      </c>
      <c r="C29" s="39">
        <v>258.01748366725002</v>
      </c>
      <c r="D29" s="39">
        <v>275.55609461624999</v>
      </c>
      <c r="E29" s="39">
        <v>356.65754299999998</v>
      </c>
      <c r="F29" s="136">
        <v>275.13672722030003</v>
      </c>
      <c r="G29" s="39">
        <v>37.6159304878</v>
      </c>
      <c r="H29" s="39">
        <v>41.404617325850005</v>
      </c>
      <c r="I29" s="39">
        <v>32.019540328249995</v>
      </c>
      <c r="J29" s="39">
        <v>35.987026</v>
      </c>
      <c r="K29" s="136">
        <v>36.301731144900003</v>
      </c>
      <c r="L29" s="204" t="s">
        <v>228</v>
      </c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</row>
    <row r="30" spans="1:70" x14ac:dyDescent="0.2">
      <c r="A30" s="197" t="s">
        <v>43</v>
      </c>
      <c r="B30" s="18">
        <v>380.9374574185</v>
      </c>
      <c r="C30" s="18">
        <v>363.69512941995004</v>
      </c>
      <c r="D30" s="18">
        <v>647.77906625114997</v>
      </c>
      <c r="E30" s="18">
        <v>584.96749199999999</v>
      </c>
      <c r="F30" s="131">
        <v>526.35077766954998</v>
      </c>
      <c r="G30" s="18">
        <v>72.434232796949999</v>
      </c>
      <c r="H30" s="18">
        <v>106.64946357664999</v>
      </c>
      <c r="I30" s="18">
        <v>73.272078856899995</v>
      </c>
      <c r="J30" s="18">
        <v>77.365542000000005</v>
      </c>
      <c r="K30" s="131">
        <v>43.672166896300006</v>
      </c>
      <c r="L30" s="198" t="s">
        <v>44</v>
      </c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</row>
    <row r="31" spans="1:70" x14ac:dyDescent="0.2">
      <c r="A31" s="41" t="s">
        <v>65</v>
      </c>
      <c r="B31" s="39">
        <v>23.03707439695</v>
      </c>
      <c r="C31" s="39">
        <v>19.248914319199997</v>
      </c>
      <c r="D31" s="39">
        <v>42.259823940499999</v>
      </c>
      <c r="E31" s="39">
        <v>21.219207000000001</v>
      </c>
      <c r="F31" s="136">
        <v>23.699807868400001</v>
      </c>
      <c r="G31" s="39">
        <v>38.013150007500002</v>
      </c>
      <c r="H31" s="39">
        <v>79.211678703999993</v>
      </c>
      <c r="I31" s="39">
        <v>55.846135457199999</v>
      </c>
      <c r="J31" s="39">
        <v>55.506579000000002</v>
      </c>
      <c r="K31" s="136">
        <v>16.530808636</v>
      </c>
      <c r="L31" s="42" t="s">
        <v>66</v>
      </c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</row>
    <row r="32" spans="1:70" x14ac:dyDescent="0.2">
      <c r="A32" s="41" t="s">
        <v>45</v>
      </c>
      <c r="B32" s="47">
        <v>10.50265249515</v>
      </c>
      <c r="C32" s="47">
        <v>12.702530268449999</v>
      </c>
      <c r="D32" s="47">
        <v>48.351513852399997</v>
      </c>
      <c r="E32" s="47">
        <v>17.531590999999999</v>
      </c>
      <c r="F32" s="137">
        <v>15.472131700549999</v>
      </c>
      <c r="G32" s="47">
        <v>1.6680766307499999</v>
      </c>
      <c r="H32" s="47">
        <v>3.6790474562499997</v>
      </c>
      <c r="I32" s="47">
        <v>2.09322289705</v>
      </c>
      <c r="J32" s="47">
        <v>2.3825959999999999</v>
      </c>
      <c r="K32" s="137">
        <v>1.5083429077999999</v>
      </c>
      <c r="L32" s="42" t="s">
        <v>46</v>
      </c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</row>
    <row r="33" spans="1:70" x14ac:dyDescent="0.2">
      <c r="A33" s="41" t="s">
        <v>47</v>
      </c>
      <c r="B33" s="39">
        <v>32.083196634449997</v>
      </c>
      <c r="C33" s="39">
        <v>39.361666234650002</v>
      </c>
      <c r="D33" s="39">
        <v>35.709663835299999</v>
      </c>
      <c r="E33" s="39">
        <v>34.503478999999999</v>
      </c>
      <c r="F33" s="136">
        <v>33.728192995050001</v>
      </c>
      <c r="G33" s="39">
        <v>1.0350079332</v>
      </c>
      <c r="H33" s="39">
        <v>0.29984351205000004</v>
      </c>
      <c r="I33" s="39">
        <v>0.444337806</v>
      </c>
      <c r="J33" s="39">
        <v>0.124725</v>
      </c>
      <c r="K33" s="136">
        <v>0.15729851289999999</v>
      </c>
      <c r="L33" s="42" t="s">
        <v>48</v>
      </c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</row>
    <row r="34" spans="1:70" x14ac:dyDescent="0.2">
      <c r="A34" s="41" t="s">
        <v>49</v>
      </c>
      <c r="B34" s="39">
        <v>58.2737933983</v>
      </c>
      <c r="C34" s="39">
        <v>43.351551563649998</v>
      </c>
      <c r="D34" s="39">
        <v>47.702128261600002</v>
      </c>
      <c r="E34" s="39">
        <v>34.445205999999999</v>
      </c>
      <c r="F34" s="136">
        <v>34.912348740999995</v>
      </c>
      <c r="G34" s="39">
        <v>7.1111288388</v>
      </c>
      <c r="H34" s="39">
        <v>6.7281318471999993</v>
      </c>
      <c r="I34" s="39">
        <v>5.5816296035499997</v>
      </c>
      <c r="J34" s="39">
        <v>3.3185820000000001</v>
      </c>
      <c r="K34" s="136">
        <v>2.1659510297</v>
      </c>
      <c r="L34" s="42" t="s">
        <v>50</v>
      </c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</row>
    <row r="35" spans="1:70" x14ac:dyDescent="0.2">
      <c r="A35" s="41" t="s">
        <v>51</v>
      </c>
      <c r="B35" s="39">
        <v>44.951364848250002</v>
      </c>
      <c r="C35" s="39">
        <v>57.840893614749994</v>
      </c>
      <c r="D35" s="39">
        <v>75.614487544849993</v>
      </c>
      <c r="E35" s="39">
        <v>74.502889999999994</v>
      </c>
      <c r="F35" s="136">
        <v>92.751136723000002</v>
      </c>
      <c r="G35" s="39">
        <v>0.9698558531</v>
      </c>
      <c r="H35" s="39">
        <v>0.47669271940000002</v>
      </c>
      <c r="I35" s="39">
        <v>0.27402944044999999</v>
      </c>
      <c r="J35" s="39">
        <v>0.51658999999999999</v>
      </c>
      <c r="K35" s="136">
        <v>17.157042125700002</v>
      </c>
      <c r="L35" s="42" t="s">
        <v>52</v>
      </c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</row>
    <row r="36" spans="1:70" x14ac:dyDescent="0.2">
      <c r="A36" s="41" t="s">
        <v>69</v>
      </c>
      <c r="B36" s="39">
        <v>191.99714484645</v>
      </c>
      <c r="C36" s="39">
        <v>167.76244992155</v>
      </c>
      <c r="D36" s="39">
        <v>290.512389955</v>
      </c>
      <c r="E36" s="39">
        <v>374.63523800000002</v>
      </c>
      <c r="F36" s="136">
        <v>298.66339010485001</v>
      </c>
      <c r="G36" s="39">
        <v>20.771660036699998</v>
      </c>
      <c r="H36" s="39">
        <v>13.217337053300001</v>
      </c>
      <c r="I36" s="39">
        <v>6.2934644588999999</v>
      </c>
      <c r="J36" s="39">
        <v>9.0300619999999991</v>
      </c>
      <c r="K36" s="136">
        <v>2.3832072590999998</v>
      </c>
      <c r="L36" s="42" t="s">
        <v>70</v>
      </c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</row>
    <row r="37" spans="1:70" x14ac:dyDescent="0.2">
      <c r="A37" s="41" t="s">
        <v>53</v>
      </c>
      <c r="B37" s="39">
        <v>4.0657613473999996</v>
      </c>
      <c r="C37" s="39">
        <v>4.7605271972000001</v>
      </c>
      <c r="D37" s="39">
        <v>6.6932318646499995</v>
      </c>
      <c r="E37" s="39">
        <v>8.2248359999999998</v>
      </c>
      <c r="F37" s="136">
        <v>8.4788309718499999</v>
      </c>
      <c r="G37" s="39">
        <v>2.0575722106500001</v>
      </c>
      <c r="H37" s="39">
        <v>2.5056748034999998</v>
      </c>
      <c r="I37" s="39">
        <v>2.1973186196499999</v>
      </c>
      <c r="J37" s="39">
        <v>1.9943679999999999</v>
      </c>
      <c r="K37" s="136">
        <v>1.0990036758499999</v>
      </c>
      <c r="L37" s="42" t="s">
        <v>54</v>
      </c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</row>
    <row r="38" spans="1:70" x14ac:dyDescent="0.2">
      <c r="A38" s="41" t="s">
        <v>55</v>
      </c>
      <c r="B38" s="39">
        <v>16.02646945155</v>
      </c>
      <c r="C38" s="39">
        <v>18.666596300499997</v>
      </c>
      <c r="D38" s="39">
        <v>100.93582699685</v>
      </c>
      <c r="E38" s="39">
        <v>19.905045000000001</v>
      </c>
      <c r="F38" s="136">
        <v>18.644938564849998</v>
      </c>
      <c r="G38" s="39">
        <v>0.80778128625000001</v>
      </c>
      <c r="H38" s="39">
        <v>0.53105748095000005</v>
      </c>
      <c r="I38" s="39">
        <v>0.54194057409999996</v>
      </c>
      <c r="J38" s="39">
        <v>4.4920400000000003</v>
      </c>
      <c r="K38" s="136">
        <v>2.6705127492499998</v>
      </c>
      <c r="L38" s="48" t="s">
        <v>56</v>
      </c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</row>
    <row r="39" spans="1:70" s="101" customFormat="1" ht="25.5" x14ac:dyDescent="0.2">
      <c r="A39" s="205" t="s">
        <v>57</v>
      </c>
      <c r="B39" s="22">
        <v>174.2846058154</v>
      </c>
      <c r="C39" s="22">
        <v>171.3076298391</v>
      </c>
      <c r="D39" s="22">
        <v>525.07534450444996</v>
      </c>
      <c r="E39" s="22">
        <v>543.21938</v>
      </c>
      <c r="F39" s="132">
        <v>672.0109597689999</v>
      </c>
      <c r="G39" s="22">
        <v>80.710768095299997</v>
      </c>
      <c r="H39" s="22">
        <v>29.626527440249998</v>
      </c>
      <c r="I39" s="22">
        <v>13.035954045399999</v>
      </c>
      <c r="J39" s="22">
        <v>11.24137</v>
      </c>
      <c r="K39" s="132">
        <v>4.0954204875000002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</row>
    <row r="40" spans="1:70" x14ac:dyDescent="0.2">
      <c r="A40" s="41" t="s">
        <v>59</v>
      </c>
      <c r="B40" s="39">
        <v>6.5542713707499995</v>
      </c>
      <c r="C40" s="39">
        <v>15.19823606285</v>
      </c>
      <c r="D40" s="39">
        <v>8.1019255265000005</v>
      </c>
      <c r="E40" s="39">
        <v>8.0132999999999992</v>
      </c>
      <c r="F40" s="136">
        <v>8.0858691964999991</v>
      </c>
      <c r="G40" s="39" t="s">
        <v>293</v>
      </c>
      <c r="H40" s="39" t="s">
        <v>293</v>
      </c>
      <c r="I40" s="39">
        <v>2.7375831382499998</v>
      </c>
      <c r="J40" s="39">
        <v>8.6855980000000006</v>
      </c>
      <c r="K40" s="136">
        <v>0.30559421339999998</v>
      </c>
      <c r="L40" s="42" t="s">
        <v>60</v>
      </c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</row>
    <row r="41" spans="1:70" x14ac:dyDescent="0.2">
      <c r="A41" s="41" t="s">
        <v>61</v>
      </c>
      <c r="B41" s="39">
        <v>167.11288968295</v>
      </c>
      <c r="C41" s="39">
        <v>155.86493615200001</v>
      </c>
      <c r="D41" s="39">
        <v>516.66186138725004</v>
      </c>
      <c r="E41" s="39">
        <v>534.81960400000003</v>
      </c>
      <c r="F41" s="136">
        <v>663.62495410284998</v>
      </c>
      <c r="G41" s="39">
        <v>80.582275201800002</v>
      </c>
      <c r="H41" s="39">
        <v>29.606844351500001</v>
      </c>
      <c r="I41" s="39">
        <v>10.29837090715</v>
      </c>
      <c r="J41" s="39">
        <v>2.5499779999999999</v>
      </c>
      <c r="K41" s="136">
        <v>3.7750586758499995</v>
      </c>
      <c r="L41" s="42" t="s">
        <v>62</v>
      </c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</row>
    <row r="42" spans="1:70" x14ac:dyDescent="0.2">
      <c r="A42" s="41" t="s">
        <v>55</v>
      </c>
      <c r="B42" s="51">
        <v>0.61744476170000007</v>
      </c>
      <c r="C42" s="51">
        <v>0.24445762425000001</v>
      </c>
      <c r="D42" s="51">
        <v>0.3115575907</v>
      </c>
      <c r="E42" s="39">
        <v>0.38647599999999999</v>
      </c>
      <c r="F42" s="136">
        <v>0.30013646964999996</v>
      </c>
      <c r="G42" s="39">
        <v>0.1141745908</v>
      </c>
      <c r="H42" s="39" t="s">
        <v>293</v>
      </c>
      <c r="I42" s="39" t="s">
        <v>293</v>
      </c>
      <c r="J42" s="39" t="s">
        <v>293</v>
      </c>
      <c r="K42" s="136" t="s">
        <v>293</v>
      </c>
      <c r="L42" s="48" t="s">
        <v>56</v>
      </c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</row>
    <row r="43" spans="1:70" s="101" customFormat="1" ht="13.5" thickBot="1" x14ac:dyDescent="0.25">
      <c r="A43" s="52" t="s">
        <v>333</v>
      </c>
      <c r="B43" s="54" t="s">
        <v>293</v>
      </c>
      <c r="C43" s="54">
        <v>20.785948761949999</v>
      </c>
      <c r="D43" s="54">
        <v>8.9462518649000007</v>
      </c>
      <c r="E43" s="54">
        <v>6.9284420000000004</v>
      </c>
      <c r="F43" s="138">
        <v>2.3197481359000003</v>
      </c>
      <c r="G43" s="54" t="s">
        <v>293</v>
      </c>
      <c r="H43" s="54">
        <v>9.7011219100000004E-2</v>
      </c>
      <c r="I43" s="54">
        <v>2.99098301155</v>
      </c>
      <c r="J43" s="54">
        <v>4.1739740000000003</v>
      </c>
      <c r="K43" s="138">
        <v>18.156185288100001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</row>
    <row r="44" spans="1:70" s="101" customFormat="1" ht="20.25" customHeight="1" thickBot="1" x14ac:dyDescent="0.25">
      <c r="A44" s="206" t="s">
        <v>276</v>
      </c>
      <c r="B44" s="57">
        <v>1315.4702521237</v>
      </c>
      <c r="C44" s="57">
        <v>1825.6855998327999</v>
      </c>
      <c r="D44" s="57">
        <v>1305.7177682675499</v>
      </c>
      <c r="E44" s="57">
        <v>1633.396561</v>
      </c>
      <c r="F44" s="139">
        <v>926.07476372295002</v>
      </c>
      <c r="G44" s="57">
        <v>114.46747938595</v>
      </c>
      <c r="H44" s="57">
        <v>144.32082502265001</v>
      </c>
      <c r="I44" s="57">
        <v>94.345514799050008</v>
      </c>
      <c r="J44" s="57">
        <v>101.142368</v>
      </c>
      <c r="K44" s="139">
        <v>52.181262641750003</v>
      </c>
      <c r="L44" s="207" t="s">
        <v>280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</row>
    <row r="45" spans="1:70" x14ac:dyDescent="0.2">
      <c r="A45" s="41" t="s">
        <v>243</v>
      </c>
      <c r="B45" s="39">
        <v>1.1398754864</v>
      </c>
      <c r="C45" s="39">
        <v>1.6252865112999999</v>
      </c>
      <c r="D45" s="39">
        <v>0.80682213179999995</v>
      </c>
      <c r="E45" s="39">
        <v>1.2512810000000001</v>
      </c>
      <c r="F45" s="136">
        <v>0.91587418995000003</v>
      </c>
      <c r="G45" s="39">
        <v>0.54287155954999999</v>
      </c>
      <c r="H45" s="39">
        <v>1.2586035960500002</v>
      </c>
      <c r="I45" s="39">
        <v>1.2711880968</v>
      </c>
      <c r="J45" s="39">
        <v>0.69812799999999997</v>
      </c>
      <c r="K45" s="136">
        <v>0.48055609775000002</v>
      </c>
      <c r="L45" s="42" t="s">
        <v>263</v>
      </c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</row>
    <row r="46" spans="1:70" x14ac:dyDescent="0.2">
      <c r="A46" s="41" t="s">
        <v>71</v>
      </c>
      <c r="B46" s="39">
        <v>722.63549361164996</v>
      </c>
      <c r="C46" s="39">
        <v>634.18935191925004</v>
      </c>
      <c r="D46" s="39">
        <v>331.52042156365002</v>
      </c>
      <c r="E46" s="39">
        <v>663.54197999999997</v>
      </c>
      <c r="F46" s="136">
        <v>272.53595246434998</v>
      </c>
      <c r="G46" s="39">
        <v>23.051232136349999</v>
      </c>
      <c r="H46" s="39">
        <v>21.850031328499998</v>
      </c>
      <c r="I46" s="39">
        <v>6.8835726145500002</v>
      </c>
      <c r="J46" s="39">
        <v>6.7970519999999999</v>
      </c>
      <c r="K46" s="136">
        <v>3.0857167670000001</v>
      </c>
      <c r="L46" s="42" t="s">
        <v>72</v>
      </c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</row>
    <row r="47" spans="1:70" x14ac:dyDescent="0.2">
      <c r="A47" s="41" t="s">
        <v>73</v>
      </c>
      <c r="B47" s="39">
        <v>205.94567590035001</v>
      </c>
      <c r="C47" s="39">
        <v>502.55378956804998</v>
      </c>
      <c r="D47" s="39">
        <v>324.34165050515003</v>
      </c>
      <c r="E47" s="39">
        <v>378.76393000000002</v>
      </c>
      <c r="F47" s="136">
        <v>114.25044005785</v>
      </c>
      <c r="G47" s="39">
        <v>17.270120942400002</v>
      </c>
      <c r="H47" s="39">
        <v>13.69111850655</v>
      </c>
      <c r="I47" s="39">
        <v>11.8056166324</v>
      </c>
      <c r="J47" s="39">
        <v>14.750476000000001</v>
      </c>
      <c r="K47" s="136">
        <v>3.4846236097999999</v>
      </c>
      <c r="L47" s="42" t="s">
        <v>74</v>
      </c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</row>
    <row r="48" spans="1:70" s="101" customFormat="1" ht="13.5" thickBot="1" x14ac:dyDescent="0.25">
      <c r="A48" s="59" t="s">
        <v>334</v>
      </c>
      <c r="B48" s="60">
        <v>4.8117497067999997</v>
      </c>
      <c r="C48" s="60">
        <v>323.62204241425002</v>
      </c>
      <c r="D48" s="60">
        <v>1.2698078157999999</v>
      </c>
      <c r="E48" s="60">
        <v>4.8718779999999997</v>
      </c>
      <c r="F48" s="140">
        <v>12.02171934125</v>
      </c>
      <c r="G48" s="60">
        <v>1.1690219506999999</v>
      </c>
      <c r="H48" s="60">
        <v>0.87160801489999995</v>
      </c>
      <c r="I48" s="60">
        <v>1.1130585984000001</v>
      </c>
      <c r="J48" s="60">
        <v>1.5311699999999999</v>
      </c>
      <c r="K48" s="140">
        <v>1.4581992708999998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</row>
    <row r="49" spans="1:70" ht="13.5" thickBot="1" x14ac:dyDescent="0.25">
      <c r="A49" s="194" t="s">
        <v>76</v>
      </c>
      <c r="B49" s="27">
        <v>1817.82990657755</v>
      </c>
      <c r="C49" s="27">
        <v>2116.7336219143499</v>
      </c>
      <c r="D49" s="27">
        <v>2229.2898247911503</v>
      </c>
      <c r="E49" s="27">
        <v>2112.9780249999999</v>
      </c>
      <c r="F49" s="133">
        <v>2137.9412296204</v>
      </c>
      <c r="G49" s="27">
        <v>1090.75656025525</v>
      </c>
      <c r="H49" s="27">
        <v>1158.9463599631499</v>
      </c>
      <c r="I49" s="27">
        <v>1268.9999063447999</v>
      </c>
      <c r="J49" s="27">
        <v>1401.1566230000001</v>
      </c>
      <c r="K49" s="133">
        <v>1515.2723536310498</v>
      </c>
      <c r="L49" s="208" t="s">
        <v>77</v>
      </c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</row>
    <row r="50" spans="1:70" s="101" customFormat="1" ht="20.25" customHeight="1" thickBot="1" x14ac:dyDescent="0.25">
      <c r="A50" s="209" t="s">
        <v>7</v>
      </c>
      <c r="B50" s="30">
        <v>1298.7197112031999</v>
      </c>
      <c r="C50" s="30">
        <v>1439.4809478647999</v>
      </c>
      <c r="D50" s="30">
        <v>1445.2857449624</v>
      </c>
      <c r="E50" s="30">
        <v>1380.195252</v>
      </c>
      <c r="F50" s="64">
        <v>1295.2804467256501</v>
      </c>
      <c r="G50" s="30">
        <v>1054.1397320848</v>
      </c>
      <c r="H50" s="30">
        <v>1139.8410033186501</v>
      </c>
      <c r="I50" s="30">
        <v>1240.0703278518499</v>
      </c>
      <c r="J50" s="30">
        <v>1372.875018</v>
      </c>
      <c r="K50" s="64">
        <v>1499.9667908613001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</row>
    <row r="51" spans="1:70" x14ac:dyDescent="0.2">
      <c r="A51" s="41" t="s">
        <v>78</v>
      </c>
      <c r="B51" s="39">
        <v>85.544336101050007</v>
      </c>
      <c r="C51" s="39">
        <v>62.715432022550004</v>
      </c>
      <c r="D51" s="39">
        <v>80.085890942950002</v>
      </c>
      <c r="E51" s="39">
        <v>60.350869000000003</v>
      </c>
      <c r="F51" s="136">
        <v>51.387072898</v>
      </c>
      <c r="G51" s="39">
        <v>13.67556358475</v>
      </c>
      <c r="H51" s="39">
        <v>14.484533602800001</v>
      </c>
      <c r="I51" s="39">
        <v>34.280046240250002</v>
      </c>
      <c r="J51" s="39">
        <v>49.608322000000001</v>
      </c>
      <c r="K51" s="136">
        <v>54.3703192937</v>
      </c>
      <c r="L51" s="42" t="s">
        <v>79</v>
      </c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</row>
    <row r="52" spans="1:70" ht="13.5" thickBot="1" x14ac:dyDescent="0.25">
      <c r="A52" s="41" t="s">
        <v>80</v>
      </c>
      <c r="B52" s="39">
        <v>1213.1753751021499</v>
      </c>
      <c r="C52" s="39">
        <v>1376.7655158422499</v>
      </c>
      <c r="D52" s="39">
        <v>1365.19985401945</v>
      </c>
      <c r="E52" s="39">
        <v>1319.8443830000001</v>
      </c>
      <c r="F52" s="136">
        <v>1243.8933738276501</v>
      </c>
      <c r="G52" s="39">
        <v>1040.4641685000499</v>
      </c>
      <c r="H52" s="39">
        <v>1125.3564697158499</v>
      </c>
      <c r="I52" s="39">
        <v>1205.7902816116</v>
      </c>
      <c r="J52" s="39">
        <v>1323.2666959999999</v>
      </c>
      <c r="K52" s="136">
        <v>1445.5964715676</v>
      </c>
      <c r="L52" s="42" t="s">
        <v>232</v>
      </c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</row>
    <row r="53" spans="1:70" s="101" customFormat="1" ht="20.25" customHeight="1" thickBot="1" x14ac:dyDescent="0.25">
      <c r="A53" s="211" t="s">
        <v>81</v>
      </c>
      <c r="B53" s="30">
        <v>519.11019537435004</v>
      </c>
      <c r="C53" s="30">
        <v>677.25267404954991</v>
      </c>
      <c r="D53" s="30">
        <v>784.00407982875004</v>
      </c>
      <c r="E53" s="30">
        <v>732.78277300000002</v>
      </c>
      <c r="F53" s="64">
        <v>842.66078289475001</v>
      </c>
      <c r="G53" s="30">
        <v>36.616828170449999</v>
      </c>
      <c r="H53" s="30">
        <v>19.105356644499999</v>
      </c>
      <c r="I53" s="30">
        <v>28.92957849295</v>
      </c>
      <c r="J53" s="30">
        <v>28.281604999999999</v>
      </c>
      <c r="K53" s="64">
        <v>15.305562769749999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</row>
    <row r="54" spans="1:70" ht="25.5" x14ac:dyDescent="0.2">
      <c r="A54" s="205" t="s">
        <v>83</v>
      </c>
      <c r="B54" s="67">
        <v>512.82174077209993</v>
      </c>
      <c r="C54" s="67">
        <v>661.18089898685002</v>
      </c>
      <c r="D54" s="67">
        <v>757.6955788985</v>
      </c>
      <c r="E54" s="67">
        <v>711.18976899999996</v>
      </c>
      <c r="F54" s="141">
        <v>748.77505518974999</v>
      </c>
      <c r="G54" s="67">
        <v>31.902568555750001</v>
      </c>
      <c r="H54" s="67">
        <v>15.765148455449999</v>
      </c>
      <c r="I54" s="67">
        <v>26.28019390215</v>
      </c>
      <c r="J54" s="67">
        <v>24.873697</v>
      </c>
      <c r="K54" s="141">
        <v>12.07383199125</v>
      </c>
      <c r="L54" s="87" t="s">
        <v>322</v>
      </c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</row>
    <row r="55" spans="1:70" x14ac:dyDescent="0.2">
      <c r="A55" s="41" t="s">
        <v>85</v>
      </c>
      <c r="B55" s="39">
        <v>244.66654949765001</v>
      </c>
      <c r="C55" s="39">
        <v>328.61739062079999</v>
      </c>
      <c r="D55" s="39">
        <v>303.44408912295</v>
      </c>
      <c r="E55" s="39">
        <v>323.35378100000003</v>
      </c>
      <c r="F55" s="136">
        <v>273.67610541539995</v>
      </c>
      <c r="G55" s="39">
        <v>0.36291390305000004</v>
      </c>
      <c r="H55" s="39">
        <v>0.38957304464999998</v>
      </c>
      <c r="I55" s="39">
        <v>6.2305335044500003</v>
      </c>
      <c r="J55" s="39">
        <v>6.3488059999999997</v>
      </c>
      <c r="K55" s="136">
        <v>7.61618069895</v>
      </c>
      <c r="L55" s="42" t="s">
        <v>86</v>
      </c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</row>
    <row r="56" spans="1:70" x14ac:dyDescent="0.2">
      <c r="A56" s="41" t="s">
        <v>87</v>
      </c>
      <c r="B56" s="39" t="s">
        <v>293</v>
      </c>
      <c r="C56" s="39" t="s">
        <v>293</v>
      </c>
      <c r="D56" s="39" t="s">
        <v>293</v>
      </c>
      <c r="E56" s="39" t="s">
        <v>293</v>
      </c>
      <c r="F56" s="136" t="s">
        <v>293</v>
      </c>
      <c r="G56" s="39">
        <v>7.0760528000000003E-2</v>
      </c>
      <c r="H56" s="39">
        <v>5.164926995E-2</v>
      </c>
      <c r="I56" s="39">
        <v>0.11268022535</v>
      </c>
      <c r="J56" s="39">
        <v>0.18629200000000001</v>
      </c>
      <c r="K56" s="136">
        <v>0.1984083515</v>
      </c>
      <c r="L56" s="42" t="s">
        <v>88</v>
      </c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</row>
    <row r="57" spans="1:70" x14ac:dyDescent="0.2">
      <c r="A57" s="41" t="s">
        <v>89</v>
      </c>
      <c r="B57" s="39">
        <v>207.45582444105</v>
      </c>
      <c r="C57" s="39">
        <v>254.11379406979998</v>
      </c>
      <c r="D57" s="39">
        <v>346.103995962</v>
      </c>
      <c r="E57" s="39">
        <v>270.60028799999998</v>
      </c>
      <c r="F57" s="136">
        <v>278.60991421609998</v>
      </c>
      <c r="G57" s="39">
        <v>1.6484470630999999</v>
      </c>
      <c r="H57" s="39">
        <v>5.0033467940999996</v>
      </c>
      <c r="I57" s="39">
        <v>6.5466558815999996</v>
      </c>
      <c r="J57" s="39">
        <v>7.021916</v>
      </c>
      <c r="K57" s="136">
        <v>0.26806888004999996</v>
      </c>
      <c r="L57" s="42" t="s">
        <v>90</v>
      </c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</row>
    <row r="58" spans="1:70" ht="15.75" customHeight="1" x14ac:dyDescent="0.2">
      <c r="A58" s="41" t="s">
        <v>91</v>
      </c>
      <c r="B58" s="39">
        <v>6.8395134816499992</v>
      </c>
      <c r="C58" s="39">
        <v>5.4534606535499996</v>
      </c>
      <c r="D58" s="39">
        <v>5.5591422908499997</v>
      </c>
      <c r="E58" s="39">
        <v>6.8141309999999997</v>
      </c>
      <c r="F58" s="136">
        <v>6.6845191929499999</v>
      </c>
      <c r="G58" s="39">
        <v>0.42136457804999999</v>
      </c>
      <c r="H58" s="39">
        <v>0.45529273009999999</v>
      </c>
      <c r="I58" s="39">
        <v>0.49325045759999997</v>
      </c>
      <c r="J58" s="39">
        <v>0.53369900000000003</v>
      </c>
      <c r="K58" s="136">
        <v>1.26301767835</v>
      </c>
      <c r="L58" s="233" t="s">
        <v>175</v>
      </c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</row>
    <row r="59" spans="1:70" x14ac:dyDescent="0.2">
      <c r="A59" s="41" t="s">
        <v>93</v>
      </c>
      <c r="B59" s="39">
        <v>7.9777213632499997</v>
      </c>
      <c r="C59" s="39">
        <v>3.8957177704499997</v>
      </c>
      <c r="D59" s="39">
        <v>3.4160053342499999</v>
      </c>
      <c r="E59" s="39">
        <v>3.7389809999999999</v>
      </c>
      <c r="F59" s="136">
        <v>6.2139152029</v>
      </c>
      <c r="G59" s="39">
        <v>1.2396669858</v>
      </c>
      <c r="H59" s="39">
        <v>0.78735171900000001</v>
      </c>
      <c r="I59" s="39">
        <v>0.40590824775000001</v>
      </c>
      <c r="J59" s="39">
        <v>1.2252019999999999</v>
      </c>
      <c r="K59" s="136" t="s">
        <v>293</v>
      </c>
      <c r="L59" s="42" t="s">
        <v>323</v>
      </c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</row>
    <row r="60" spans="1:70" x14ac:dyDescent="0.2">
      <c r="A60" s="41" t="s">
        <v>95</v>
      </c>
      <c r="B60" s="39">
        <v>26.291565727449999</v>
      </c>
      <c r="C60" s="39">
        <v>30.459205897149999</v>
      </c>
      <c r="D60" s="39">
        <v>41.062966792449998</v>
      </c>
      <c r="E60" s="39">
        <v>54.313561</v>
      </c>
      <c r="F60" s="136">
        <v>116.83459792070001</v>
      </c>
      <c r="G60" s="39">
        <v>25.1781507912</v>
      </c>
      <c r="H60" s="39">
        <v>5.6018155089499997</v>
      </c>
      <c r="I60" s="39">
        <v>8.6937238221499999</v>
      </c>
      <c r="J60" s="39">
        <v>4.5583289999999996</v>
      </c>
      <c r="K60" s="136">
        <v>1.4329457623999999</v>
      </c>
      <c r="L60" s="42" t="s">
        <v>96</v>
      </c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</row>
    <row r="61" spans="1:70" x14ac:dyDescent="0.2">
      <c r="A61" s="41" t="s">
        <v>55</v>
      </c>
      <c r="B61" s="51">
        <v>19.588976120999998</v>
      </c>
      <c r="C61" s="51">
        <v>38.641329975099993</v>
      </c>
      <c r="D61" s="51">
        <v>58.10548503175</v>
      </c>
      <c r="E61" s="51">
        <v>52.366346999999998</v>
      </c>
      <c r="F61" s="159">
        <v>66.732583535100005</v>
      </c>
      <c r="G61" s="51">
        <v>2.9812647065499998</v>
      </c>
      <c r="H61" s="39">
        <v>3.4761193886999999</v>
      </c>
      <c r="I61" s="39">
        <v>3.7974417632499997</v>
      </c>
      <c r="J61" s="39">
        <v>4.9994529999999999</v>
      </c>
      <c r="K61" s="136">
        <v>1.2712669699999999</v>
      </c>
      <c r="L61" s="42" t="s">
        <v>56</v>
      </c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</row>
    <row r="62" spans="1:70" ht="13.5" thickBot="1" x14ac:dyDescent="0.25">
      <c r="A62" s="86" t="s">
        <v>324</v>
      </c>
      <c r="B62" s="39">
        <v>6.2884546022499999</v>
      </c>
      <c r="C62" s="39">
        <v>16.071775062699999</v>
      </c>
      <c r="D62" s="39">
        <v>26.308500930250002</v>
      </c>
      <c r="E62" s="39">
        <v>21.593004000000001</v>
      </c>
      <c r="F62" s="136">
        <v>93.885727704999994</v>
      </c>
      <c r="G62" s="39">
        <v>4.7142596146999995</v>
      </c>
      <c r="H62" s="68">
        <v>3.3402081890500002</v>
      </c>
      <c r="I62" s="68">
        <v>2.6493845908</v>
      </c>
      <c r="J62" s="68">
        <v>3.4079079999999999</v>
      </c>
      <c r="K62" s="142">
        <v>3.2317307785000002</v>
      </c>
      <c r="L62" s="87" t="s">
        <v>98</v>
      </c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</row>
    <row r="63" spans="1:70" ht="13.5" thickBot="1" x14ac:dyDescent="0.25">
      <c r="A63" s="194" t="s">
        <v>99</v>
      </c>
      <c r="B63" s="15">
        <v>219.85922669005001</v>
      </c>
      <c r="C63" s="15">
        <v>274.11904885589996</v>
      </c>
      <c r="D63" s="15">
        <v>304.23188591215001</v>
      </c>
      <c r="E63" s="15">
        <v>281.51270899999997</v>
      </c>
      <c r="F63" s="130">
        <v>293.27724068524998</v>
      </c>
      <c r="G63" s="15">
        <v>7.2705160830499995</v>
      </c>
      <c r="H63" s="15">
        <v>15.450411993100001</v>
      </c>
      <c r="I63" s="15">
        <v>8.6520097585000002</v>
      </c>
      <c r="J63" s="15">
        <v>28.264655000000001</v>
      </c>
      <c r="K63" s="130">
        <v>13.910607129200001</v>
      </c>
      <c r="L63" s="208" t="s">
        <v>100</v>
      </c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</row>
    <row r="64" spans="1:70" ht="20.25" customHeight="1" thickBot="1" x14ac:dyDescent="0.25">
      <c r="A64" s="209" t="s">
        <v>7</v>
      </c>
      <c r="B64" s="30">
        <v>219.84594641499999</v>
      </c>
      <c r="C64" s="30">
        <v>274.09999252739999</v>
      </c>
      <c r="D64" s="30">
        <v>304.23188591215001</v>
      </c>
      <c r="E64" s="30">
        <v>281.36021</v>
      </c>
      <c r="F64" s="64">
        <v>290.75917856400002</v>
      </c>
      <c r="G64" s="30">
        <v>7.26629073305</v>
      </c>
      <c r="H64" s="30">
        <v>15.4482993181</v>
      </c>
      <c r="I64" s="30">
        <v>8.6520097585000002</v>
      </c>
      <c r="J64" s="30">
        <v>28.261838000000001</v>
      </c>
      <c r="K64" s="64">
        <v>13.910607129200001</v>
      </c>
      <c r="L64" s="210" t="s">
        <v>101</v>
      </c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</row>
    <row r="65" spans="1:70" x14ac:dyDescent="0.2">
      <c r="A65" s="41" t="s">
        <v>102</v>
      </c>
      <c r="B65" s="39">
        <v>167.28775720114999</v>
      </c>
      <c r="C65" s="39">
        <v>207.255361161</v>
      </c>
      <c r="D65" s="39">
        <v>240.99209217994999</v>
      </c>
      <c r="E65" s="39">
        <v>198.83068299999999</v>
      </c>
      <c r="F65" s="136">
        <v>215.97944975670001</v>
      </c>
      <c r="G65" s="39">
        <v>7.0001669224499992</v>
      </c>
      <c r="H65" s="39">
        <v>14.7102630674</v>
      </c>
      <c r="I65" s="39">
        <v>8.4249169143000007</v>
      </c>
      <c r="J65" s="39">
        <v>19.989649</v>
      </c>
      <c r="K65" s="136">
        <v>13.610749532649999</v>
      </c>
      <c r="L65" s="42" t="s">
        <v>325</v>
      </c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</row>
    <row r="66" spans="1:70" ht="13.5" thickBot="1" x14ac:dyDescent="0.25">
      <c r="A66" s="41" t="s">
        <v>104</v>
      </c>
      <c r="B66" s="39">
        <v>52.55818921385</v>
      </c>
      <c r="C66" s="39">
        <v>66.844631366399994</v>
      </c>
      <c r="D66" s="39">
        <v>63.239793732199999</v>
      </c>
      <c r="E66" s="39">
        <v>82.529527000000002</v>
      </c>
      <c r="F66" s="136">
        <v>74.779728807300003</v>
      </c>
      <c r="G66" s="39">
        <v>0.26612381059999995</v>
      </c>
      <c r="H66" s="39">
        <v>0.73803625070000001</v>
      </c>
      <c r="I66" s="39">
        <v>0.2270928442</v>
      </c>
      <c r="J66" s="39">
        <v>8.2721889999999991</v>
      </c>
      <c r="K66" s="136">
        <v>0.29985759654999999</v>
      </c>
      <c r="L66" s="42" t="s">
        <v>105</v>
      </c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</row>
    <row r="67" spans="1:70" ht="20.25" customHeight="1" thickBot="1" x14ac:dyDescent="0.25">
      <c r="A67" s="211" t="s">
        <v>81</v>
      </c>
      <c r="B67" s="30" t="s">
        <v>293</v>
      </c>
      <c r="C67" s="30" t="s">
        <v>293</v>
      </c>
      <c r="D67" s="30" t="s">
        <v>293</v>
      </c>
      <c r="E67" s="30">
        <v>0.152499</v>
      </c>
      <c r="F67" s="64">
        <v>2.5180621212499998</v>
      </c>
      <c r="G67" s="30" t="s">
        <v>293</v>
      </c>
      <c r="H67" s="30" t="s">
        <v>293</v>
      </c>
      <c r="I67" s="30" t="s">
        <v>293</v>
      </c>
      <c r="J67" s="30" t="s">
        <v>293</v>
      </c>
      <c r="K67" s="64" t="s">
        <v>293</v>
      </c>
      <c r="L67" s="212" t="s">
        <v>106</v>
      </c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</row>
    <row r="68" spans="1:70" ht="13.5" thickBot="1" x14ac:dyDescent="0.25">
      <c r="A68" s="213" t="s">
        <v>107</v>
      </c>
      <c r="B68" s="15">
        <v>11796.13750051985</v>
      </c>
      <c r="C68" s="15">
        <v>12929.47426342865</v>
      </c>
      <c r="D68" s="15">
        <v>13360.456825402051</v>
      </c>
      <c r="E68" s="15">
        <v>14049.16748</v>
      </c>
      <c r="F68" s="130">
        <v>11943.335733962949</v>
      </c>
      <c r="G68" s="15">
        <v>5462.8271995709492</v>
      </c>
      <c r="H68" s="15">
        <v>5282.2886785726496</v>
      </c>
      <c r="I68" s="15">
        <v>5161.7849684019993</v>
      </c>
      <c r="J68" s="15">
        <v>5474.9381560000002</v>
      </c>
      <c r="K68" s="130">
        <v>5037.9596796104497</v>
      </c>
      <c r="L68" s="214" t="s">
        <v>108</v>
      </c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</row>
    <row r="69" spans="1:70" ht="20.25" customHeight="1" thickBot="1" x14ac:dyDescent="0.25">
      <c r="A69" s="209" t="s">
        <v>225</v>
      </c>
      <c r="B69" s="30">
        <v>364.78304718585002</v>
      </c>
      <c r="C69" s="30">
        <v>390.88376652984999</v>
      </c>
      <c r="D69" s="30">
        <v>481.15809604054999</v>
      </c>
      <c r="E69" s="30">
        <v>555.00852799999996</v>
      </c>
      <c r="F69" s="64">
        <v>590.42171183124992</v>
      </c>
      <c r="G69" s="30">
        <v>47.258021441399997</v>
      </c>
      <c r="H69" s="30">
        <v>40.52497551215</v>
      </c>
      <c r="I69" s="30">
        <v>40.574585346500001</v>
      </c>
      <c r="J69" s="30">
        <v>32.612794000000001</v>
      </c>
      <c r="K69" s="64">
        <v>23.233284158</v>
      </c>
      <c r="L69" s="212" t="s">
        <v>208</v>
      </c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</row>
    <row r="70" spans="1:70" ht="13.5" thickBot="1" x14ac:dyDescent="0.25">
      <c r="A70" s="215" t="s">
        <v>111</v>
      </c>
      <c r="B70" s="75">
        <v>11431.354453333999</v>
      </c>
      <c r="C70" s="75">
        <v>12538.5904968988</v>
      </c>
      <c r="D70" s="75">
        <v>12879.298729361501</v>
      </c>
      <c r="E70" s="75">
        <v>13494.158952</v>
      </c>
      <c r="F70" s="143">
        <v>11352.914022131701</v>
      </c>
      <c r="G70" s="75">
        <v>5415.56917812955</v>
      </c>
      <c r="H70" s="75">
        <v>5241.7637030605001</v>
      </c>
      <c r="I70" s="75">
        <v>5121.2103830554997</v>
      </c>
      <c r="J70" s="75">
        <v>5442.3253619999996</v>
      </c>
      <c r="K70" s="143">
        <v>5014.7263954524497</v>
      </c>
      <c r="L70" s="216" t="s">
        <v>106</v>
      </c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</row>
    <row r="71" spans="1:70" ht="13.5" thickBot="1" x14ac:dyDescent="0.25">
      <c r="A71" s="194" t="s">
        <v>112</v>
      </c>
      <c r="B71" s="77">
        <v>6962.5907482803495</v>
      </c>
      <c r="C71" s="77">
        <v>7402.9141055833497</v>
      </c>
      <c r="D71" s="77">
        <v>6769.4591251278998</v>
      </c>
      <c r="E71" s="77">
        <v>6856.720628</v>
      </c>
      <c r="F71" s="145">
        <v>5253.9083744529498</v>
      </c>
      <c r="G71" s="77">
        <v>3523.5355058370001</v>
      </c>
      <c r="H71" s="77">
        <v>3590.9963749234498</v>
      </c>
      <c r="I71" s="77">
        <v>3838.9675664307497</v>
      </c>
      <c r="J71" s="77">
        <v>3952.3069049999999</v>
      </c>
      <c r="K71" s="145">
        <v>3627.4176553043499</v>
      </c>
      <c r="L71" s="208" t="s">
        <v>302</v>
      </c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</row>
    <row r="72" spans="1:70" s="101" customFormat="1" ht="25.5" x14ac:dyDescent="0.2">
      <c r="A72" s="78" t="s">
        <v>114</v>
      </c>
      <c r="B72" s="79">
        <v>564.66372189335004</v>
      </c>
      <c r="C72" s="79">
        <v>817.20449421445005</v>
      </c>
      <c r="D72" s="79">
        <v>778.97910346799995</v>
      </c>
      <c r="E72" s="79">
        <v>866.37545</v>
      </c>
      <c r="F72" s="147">
        <v>888.52623601835</v>
      </c>
      <c r="G72" s="79">
        <v>115.25570011859999</v>
      </c>
      <c r="H72" s="79">
        <v>142.85775814855</v>
      </c>
      <c r="I72" s="79">
        <v>115.88945332285</v>
      </c>
      <c r="J72" s="79">
        <v>189.81984299999999</v>
      </c>
      <c r="K72" s="147">
        <v>128.95439326925001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</row>
    <row r="73" spans="1:70" x14ac:dyDescent="0.2">
      <c r="A73" s="41" t="s">
        <v>116</v>
      </c>
      <c r="B73" s="47">
        <v>10.459389136499999</v>
      </c>
      <c r="C73" s="47">
        <v>15.91997654705</v>
      </c>
      <c r="D73" s="47">
        <v>20.502215101000001</v>
      </c>
      <c r="E73" s="47">
        <v>17.151132</v>
      </c>
      <c r="F73" s="137">
        <v>141.68883901469999</v>
      </c>
      <c r="G73" s="47">
        <v>17.113921020500001</v>
      </c>
      <c r="H73" s="47">
        <v>10.602456670600001</v>
      </c>
      <c r="I73" s="47">
        <v>12.666524652650001</v>
      </c>
      <c r="J73" s="47">
        <v>19.290171999999998</v>
      </c>
      <c r="K73" s="137">
        <v>28.198718294999999</v>
      </c>
      <c r="L73" s="42" t="s">
        <v>233</v>
      </c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</row>
    <row r="74" spans="1:70" ht="13.5" thickBot="1" x14ac:dyDescent="0.25">
      <c r="A74" s="81" t="s">
        <v>118</v>
      </c>
      <c r="B74" s="82">
        <v>554.20433275685002</v>
      </c>
      <c r="C74" s="82">
        <v>801.2845176674</v>
      </c>
      <c r="D74" s="82">
        <v>758.47688836700002</v>
      </c>
      <c r="E74" s="82">
        <v>849.22431800000004</v>
      </c>
      <c r="F74" s="149">
        <v>746.83739700364993</v>
      </c>
      <c r="G74" s="82">
        <v>98.141779098099988</v>
      </c>
      <c r="H74" s="82">
        <v>132.25530147794998</v>
      </c>
      <c r="I74" s="82">
        <v>103.22292867020001</v>
      </c>
      <c r="J74" s="82">
        <v>170.52967100000001</v>
      </c>
      <c r="K74" s="149">
        <v>100.75567497425</v>
      </c>
      <c r="L74" s="83" t="s">
        <v>119</v>
      </c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</row>
    <row r="75" spans="1:70" s="236" customFormat="1" ht="25.5" x14ac:dyDescent="0.2">
      <c r="A75" s="78" t="s">
        <v>120</v>
      </c>
      <c r="B75" s="19">
        <v>486.0516696501</v>
      </c>
      <c r="C75" s="19">
        <v>534.80943259515004</v>
      </c>
      <c r="D75" s="19">
        <v>784.99720890965</v>
      </c>
      <c r="E75" s="19">
        <v>810.449838</v>
      </c>
      <c r="F75" s="150">
        <v>765.26245962209998</v>
      </c>
      <c r="G75" s="19">
        <v>423.13470533394997</v>
      </c>
      <c r="H75" s="19">
        <v>373.75701452984998</v>
      </c>
      <c r="I75" s="19">
        <v>377.29939726570001</v>
      </c>
      <c r="J75" s="19">
        <v>243.24388099999999</v>
      </c>
      <c r="K75" s="150">
        <v>225.83978426314999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</row>
    <row r="76" spans="1:70" x14ac:dyDescent="0.2">
      <c r="A76" s="41" t="s">
        <v>122</v>
      </c>
      <c r="B76" s="47">
        <v>124.31433502589999</v>
      </c>
      <c r="C76" s="47">
        <v>109.46390723985</v>
      </c>
      <c r="D76" s="47">
        <v>120.5244017096</v>
      </c>
      <c r="E76" s="47">
        <v>124.424908</v>
      </c>
      <c r="F76" s="137">
        <v>98.762967519899988</v>
      </c>
      <c r="G76" s="47">
        <v>221.23253445409998</v>
      </c>
      <c r="H76" s="47">
        <v>271.44066709649996</v>
      </c>
      <c r="I76" s="47">
        <v>227.74737908399999</v>
      </c>
      <c r="J76" s="47">
        <v>121.321579</v>
      </c>
      <c r="K76" s="137">
        <v>138.65411095460001</v>
      </c>
      <c r="L76" s="42" t="s">
        <v>123</v>
      </c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</row>
    <row r="77" spans="1:70" x14ac:dyDescent="0.2">
      <c r="A77" s="41" t="s">
        <v>124</v>
      </c>
      <c r="B77" s="47">
        <v>147.2785714311</v>
      </c>
      <c r="C77" s="47">
        <v>148.85441712204999</v>
      </c>
      <c r="D77" s="47">
        <v>113.86824024895</v>
      </c>
      <c r="E77" s="47">
        <v>225.552987</v>
      </c>
      <c r="F77" s="137">
        <v>111.56717942765</v>
      </c>
      <c r="G77" s="47">
        <v>112.6386084694</v>
      </c>
      <c r="H77" s="47">
        <v>65.807017800699995</v>
      </c>
      <c r="I77" s="47">
        <v>94.862873695299996</v>
      </c>
      <c r="J77" s="47">
        <v>55.963709999999999</v>
      </c>
      <c r="K77" s="137">
        <v>63.770869523000002</v>
      </c>
      <c r="L77" s="42" t="s">
        <v>125</v>
      </c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</row>
    <row r="78" spans="1:70" x14ac:dyDescent="0.2">
      <c r="A78" s="41" t="s">
        <v>126</v>
      </c>
      <c r="B78" s="47">
        <v>12.34626847475</v>
      </c>
      <c r="C78" s="47">
        <v>6.2541010982999996</v>
      </c>
      <c r="D78" s="47">
        <v>5.3150466382500001</v>
      </c>
      <c r="E78" s="47">
        <v>6.4596520000000002</v>
      </c>
      <c r="F78" s="137">
        <v>5.7418112136000001</v>
      </c>
      <c r="G78" s="47">
        <v>44.690964978449998</v>
      </c>
      <c r="H78" s="47">
        <v>10.97968605945</v>
      </c>
      <c r="I78" s="47">
        <v>11.529606911249999</v>
      </c>
      <c r="J78" s="47">
        <v>7.8449299999999997</v>
      </c>
      <c r="K78" s="137">
        <v>6.4177108756500001</v>
      </c>
      <c r="L78" s="42" t="s">
        <v>127</v>
      </c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</row>
    <row r="79" spans="1:70" x14ac:dyDescent="0.2">
      <c r="A79" s="41" t="s">
        <v>128</v>
      </c>
      <c r="B79" s="47">
        <v>25.3314380385</v>
      </c>
      <c r="C79" s="47">
        <v>25.3849506878</v>
      </c>
      <c r="D79" s="47">
        <v>212.22790374515</v>
      </c>
      <c r="E79" s="47">
        <v>92.368104000000002</v>
      </c>
      <c r="F79" s="137">
        <v>99.584027672749997</v>
      </c>
      <c r="G79" s="47">
        <v>7.1154344704500003</v>
      </c>
      <c r="H79" s="47">
        <v>1.80523430865</v>
      </c>
      <c r="I79" s="47">
        <v>5.3444804263500005</v>
      </c>
      <c r="J79" s="47">
        <v>22.743653999999999</v>
      </c>
      <c r="K79" s="137">
        <v>10.586331326549999</v>
      </c>
      <c r="L79" s="42" t="s">
        <v>129</v>
      </c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</row>
    <row r="80" spans="1:70" x14ac:dyDescent="0.2">
      <c r="A80" s="41" t="s">
        <v>130</v>
      </c>
      <c r="B80" s="47">
        <v>143.83000554975001</v>
      </c>
      <c r="C80" s="47">
        <v>180.51029566029999</v>
      </c>
      <c r="D80" s="47">
        <v>219.64264088285</v>
      </c>
      <c r="E80" s="47">
        <v>234.50766300000001</v>
      </c>
      <c r="F80" s="137">
        <v>269.37526812919998</v>
      </c>
      <c r="G80" s="47">
        <v>32.16325574935</v>
      </c>
      <c r="H80" s="47">
        <v>19.781615461299999</v>
      </c>
      <c r="I80" s="47">
        <v>28.089125392049997</v>
      </c>
      <c r="J80" s="47">
        <v>21.571377999999999</v>
      </c>
      <c r="K80" s="137">
        <v>3.4216222328499999</v>
      </c>
      <c r="L80" s="42" t="s">
        <v>131</v>
      </c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</row>
    <row r="81" spans="1:70" x14ac:dyDescent="0.2">
      <c r="A81" s="41" t="s">
        <v>55</v>
      </c>
      <c r="B81" s="47">
        <v>32.951051130099998</v>
      </c>
      <c r="C81" s="47">
        <v>64.341760786850003</v>
      </c>
      <c r="D81" s="47">
        <v>113.41897568485</v>
      </c>
      <c r="E81" s="47">
        <v>127.13652399999999</v>
      </c>
      <c r="F81" s="137">
        <v>180.23120565900001</v>
      </c>
      <c r="G81" s="47">
        <v>5.2939072121999997</v>
      </c>
      <c r="H81" s="47">
        <v>3.9427938032499998</v>
      </c>
      <c r="I81" s="47">
        <v>9.7259317567500005</v>
      </c>
      <c r="J81" s="47">
        <v>13.798629999999999</v>
      </c>
      <c r="K81" s="137">
        <v>2.9891393505000003</v>
      </c>
      <c r="L81" s="42" t="s">
        <v>56</v>
      </c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</row>
    <row r="82" spans="1:70" s="236" customFormat="1" x14ac:dyDescent="0.2">
      <c r="A82" s="86" t="s">
        <v>132</v>
      </c>
      <c r="B82" s="22">
        <v>3418.0483135101999</v>
      </c>
      <c r="C82" s="22">
        <v>3783.66246450585</v>
      </c>
      <c r="D82" s="22">
        <v>4545.8632918559506</v>
      </c>
      <c r="E82" s="22">
        <v>4960.6130359999997</v>
      </c>
      <c r="F82" s="132">
        <v>4445.2169520382995</v>
      </c>
      <c r="G82" s="22">
        <v>1353.64326684</v>
      </c>
      <c r="H82" s="22">
        <v>1134.1525554586499</v>
      </c>
      <c r="I82" s="22">
        <v>789.05396603619999</v>
      </c>
      <c r="J82" s="22">
        <v>1056.954733</v>
      </c>
      <c r="K82" s="132">
        <v>1032.5145626157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</row>
    <row r="83" spans="1:70" x14ac:dyDescent="0.2">
      <c r="A83" s="41" t="s">
        <v>134</v>
      </c>
      <c r="B83" s="47">
        <v>2.8360337932499999</v>
      </c>
      <c r="C83" s="47">
        <v>1.826928664</v>
      </c>
      <c r="D83" s="47">
        <v>2.8698267341000001</v>
      </c>
      <c r="E83" s="47">
        <v>2.7068340000000002</v>
      </c>
      <c r="F83" s="137">
        <v>1.7663779900499998</v>
      </c>
      <c r="G83" s="47">
        <v>1.8995934163999999</v>
      </c>
      <c r="H83" s="47">
        <v>1.97529901235</v>
      </c>
      <c r="I83" s="47">
        <v>1.7039977395500001</v>
      </c>
      <c r="J83" s="47">
        <v>1.2667029999999999</v>
      </c>
      <c r="K83" s="137">
        <v>1.4730372916500001</v>
      </c>
      <c r="L83" s="42" t="s">
        <v>135</v>
      </c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</row>
    <row r="84" spans="1:70" x14ac:dyDescent="0.2">
      <c r="A84" s="41" t="s">
        <v>136</v>
      </c>
      <c r="B84" s="39">
        <v>7.2640949594999995</v>
      </c>
      <c r="C84" s="39">
        <v>10.9232565102</v>
      </c>
      <c r="D84" s="39">
        <v>14.355897047399999</v>
      </c>
      <c r="E84" s="39">
        <v>20.675882999999999</v>
      </c>
      <c r="F84" s="136">
        <v>22.773439317499999</v>
      </c>
      <c r="G84" s="39">
        <v>9.6312529308499997</v>
      </c>
      <c r="H84" s="39">
        <v>2.1656031425500002</v>
      </c>
      <c r="I84" s="39">
        <v>9.7973993266499999</v>
      </c>
      <c r="J84" s="39">
        <v>3.730029</v>
      </c>
      <c r="K84" s="136">
        <v>33.53981280755</v>
      </c>
      <c r="L84" s="42" t="s">
        <v>137</v>
      </c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</row>
    <row r="85" spans="1:70" x14ac:dyDescent="0.2">
      <c r="A85" s="41" t="s">
        <v>138</v>
      </c>
      <c r="B85" s="39">
        <v>1855.53162575485</v>
      </c>
      <c r="C85" s="39">
        <v>1994.954918015</v>
      </c>
      <c r="D85" s="39">
        <v>2281.8938928552998</v>
      </c>
      <c r="E85" s="39">
        <v>2392.0622069999999</v>
      </c>
      <c r="F85" s="136">
        <v>2583.7133813821001</v>
      </c>
      <c r="G85" s="39">
        <v>203.51649119944997</v>
      </c>
      <c r="H85" s="39">
        <v>188.86740979159998</v>
      </c>
      <c r="I85" s="39">
        <v>105.76283866785</v>
      </c>
      <c r="J85" s="39">
        <v>186.33998299999999</v>
      </c>
      <c r="K85" s="136">
        <v>215.5421119472</v>
      </c>
      <c r="L85" s="42" t="s">
        <v>139</v>
      </c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</row>
    <row r="86" spans="1:70" x14ac:dyDescent="0.2">
      <c r="A86" s="41" t="s">
        <v>140</v>
      </c>
      <c r="B86" s="39">
        <v>13.641160785049999</v>
      </c>
      <c r="C86" s="39">
        <v>11.4066900713</v>
      </c>
      <c r="D86" s="39">
        <v>12.82429077095</v>
      </c>
      <c r="E86" s="39">
        <v>10.134043</v>
      </c>
      <c r="F86" s="136">
        <v>8.8184871400499993</v>
      </c>
      <c r="G86" s="39">
        <v>13.935135285949999</v>
      </c>
      <c r="H86" s="39">
        <v>2.64256346745</v>
      </c>
      <c r="I86" s="39">
        <v>3.91690085845</v>
      </c>
      <c r="J86" s="39">
        <v>7.421011</v>
      </c>
      <c r="K86" s="136">
        <v>11.102945152750001</v>
      </c>
      <c r="L86" s="42" t="s">
        <v>141</v>
      </c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</row>
    <row r="87" spans="1:70" x14ac:dyDescent="0.2">
      <c r="A87" s="41" t="s">
        <v>142</v>
      </c>
      <c r="B87" s="39">
        <v>507.26431115644999</v>
      </c>
      <c r="C87" s="39">
        <v>713.8436374442</v>
      </c>
      <c r="D87" s="39">
        <v>1112.4855761512999</v>
      </c>
      <c r="E87" s="39">
        <v>1243.7610259999999</v>
      </c>
      <c r="F87" s="136">
        <v>527.30707437449996</v>
      </c>
      <c r="G87" s="39">
        <v>914.08890774405006</v>
      </c>
      <c r="H87" s="39">
        <v>725.78162302450005</v>
      </c>
      <c r="I87" s="39">
        <v>495.71698453574999</v>
      </c>
      <c r="J87" s="39">
        <v>650.844514</v>
      </c>
      <c r="K87" s="136">
        <v>590.60797793530003</v>
      </c>
      <c r="L87" s="42" t="s">
        <v>143</v>
      </c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</row>
    <row r="88" spans="1:70" x14ac:dyDescent="0.2">
      <c r="A88" s="41" t="s">
        <v>144</v>
      </c>
      <c r="B88" s="39" t="s">
        <v>293</v>
      </c>
      <c r="C88" s="39" t="s">
        <v>293</v>
      </c>
      <c r="D88" s="39" t="s">
        <v>293</v>
      </c>
      <c r="E88" s="39" t="s">
        <v>293</v>
      </c>
      <c r="F88" s="136" t="s">
        <v>293</v>
      </c>
      <c r="G88" s="39" t="s">
        <v>293</v>
      </c>
      <c r="H88" s="39" t="s">
        <v>293</v>
      </c>
      <c r="I88" s="39" t="s">
        <v>293</v>
      </c>
      <c r="J88" s="39" t="s">
        <v>293</v>
      </c>
      <c r="K88" s="136" t="s">
        <v>293</v>
      </c>
      <c r="L88" s="42" t="s">
        <v>209</v>
      </c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</row>
    <row r="89" spans="1:70" x14ac:dyDescent="0.2">
      <c r="A89" s="41" t="s">
        <v>146</v>
      </c>
      <c r="B89" s="39">
        <v>613.96217189200001</v>
      </c>
      <c r="C89" s="39">
        <v>572.2141730477</v>
      </c>
      <c r="D89" s="39">
        <v>553.61367108035006</v>
      </c>
      <c r="E89" s="39">
        <v>763.36810400000002</v>
      </c>
      <c r="F89" s="136">
        <v>690.55135894950001</v>
      </c>
      <c r="G89" s="39">
        <v>33.03466094745</v>
      </c>
      <c r="H89" s="39">
        <v>20.138611057449999</v>
      </c>
      <c r="I89" s="39">
        <v>18.426290786849997</v>
      </c>
      <c r="J89" s="39">
        <v>26.159445999999999</v>
      </c>
      <c r="K89" s="136">
        <v>20.89468673575</v>
      </c>
      <c r="L89" s="42" t="s">
        <v>147</v>
      </c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</row>
    <row r="90" spans="1:70" x14ac:dyDescent="0.2">
      <c r="A90" s="41" t="s">
        <v>148</v>
      </c>
      <c r="B90" s="39">
        <v>36.41027897795</v>
      </c>
      <c r="C90" s="39">
        <v>55.428775102499998</v>
      </c>
      <c r="D90" s="39">
        <v>69.747353858699995</v>
      </c>
      <c r="E90" s="39">
        <v>50.382762999999997</v>
      </c>
      <c r="F90" s="136">
        <v>35.514747031350005</v>
      </c>
      <c r="G90" s="39">
        <v>20.146426546500003</v>
      </c>
      <c r="H90" s="39">
        <v>13.665401618000001</v>
      </c>
      <c r="I90" s="39">
        <v>15.010846015699999</v>
      </c>
      <c r="J90" s="39">
        <v>23.336874000000002</v>
      </c>
      <c r="K90" s="136">
        <v>18.7725906137</v>
      </c>
      <c r="L90" s="42" t="s">
        <v>149</v>
      </c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</row>
    <row r="91" spans="1:70" x14ac:dyDescent="0.2">
      <c r="A91" s="41" t="s">
        <v>150</v>
      </c>
      <c r="B91" s="39">
        <v>27.573303114749997</v>
      </c>
      <c r="C91" s="39">
        <v>26.954921733800003</v>
      </c>
      <c r="D91" s="39">
        <v>29.626693637350002</v>
      </c>
      <c r="E91" s="39">
        <v>35.30941</v>
      </c>
      <c r="F91" s="136">
        <v>35.305052769999996</v>
      </c>
      <c r="G91" s="39">
        <v>6.0366702210999996</v>
      </c>
      <c r="H91" s="39">
        <v>2.3159537716000003</v>
      </c>
      <c r="I91" s="39">
        <v>1.2711599277999999</v>
      </c>
      <c r="J91" s="39">
        <v>1.292616</v>
      </c>
      <c r="K91" s="136">
        <v>1.1824064510500001</v>
      </c>
      <c r="L91" s="42" t="s">
        <v>151</v>
      </c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</row>
    <row r="92" spans="1:70" s="237" customFormat="1" ht="13.5" thickBot="1" x14ac:dyDescent="0.25">
      <c r="A92" s="41" t="s">
        <v>55</v>
      </c>
      <c r="B92" s="88">
        <v>353.56488237240001</v>
      </c>
      <c r="C92" s="88">
        <v>396.10916391715</v>
      </c>
      <c r="D92" s="88">
        <v>468.44608972049997</v>
      </c>
      <c r="E92" s="39">
        <v>442.21276599999999</v>
      </c>
      <c r="F92" s="136">
        <v>539.46703308325004</v>
      </c>
      <c r="G92" s="39">
        <v>151.35412854825</v>
      </c>
      <c r="H92" s="39">
        <v>176.60009057315</v>
      </c>
      <c r="I92" s="39">
        <v>137.4475481776</v>
      </c>
      <c r="J92" s="39">
        <v>156.563557</v>
      </c>
      <c r="K92" s="136">
        <v>139.39899368075001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</row>
    <row r="93" spans="1:70" ht="13.5" thickBot="1" x14ac:dyDescent="0.25">
      <c r="A93" s="194" t="s">
        <v>152</v>
      </c>
      <c r="B93" s="15">
        <v>73.700144840050001</v>
      </c>
      <c r="C93" s="15">
        <v>80.519973824499999</v>
      </c>
      <c r="D93" s="15">
        <v>90.719913794949989</v>
      </c>
      <c r="E93" s="15">
        <v>110.39541699999999</v>
      </c>
      <c r="F93" s="130">
        <v>425.33098733439999</v>
      </c>
      <c r="G93" s="15">
        <v>291.14493752604994</v>
      </c>
      <c r="H93" s="15">
        <v>245.73460248475001</v>
      </c>
      <c r="I93" s="15">
        <v>263.89269199724998</v>
      </c>
      <c r="J93" s="15">
        <v>275.148504</v>
      </c>
      <c r="K93" s="130">
        <v>161.6452036844</v>
      </c>
      <c r="L93" s="208" t="s">
        <v>153</v>
      </c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</row>
    <row r="94" spans="1:70" s="101" customFormat="1" ht="20.25" customHeight="1" thickBot="1" x14ac:dyDescent="0.25">
      <c r="A94" s="211" t="s">
        <v>154</v>
      </c>
      <c r="B94" s="30">
        <v>27.2775215725</v>
      </c>
      <c r="C94" s="30">
        <v>32.420052804050002</v>
      </c>
      <c r="D94" s="30">
        <v>21.430459707299999</v>
      </c>
      <c r="E94" s="30">
        <v>32.457973000000003</v>
      </c>
      <c r="F94" s="64">
        <v>41.324532858850006</v>
      </c>
      <c r="G94" s="30">
        <v>23.193163051300001</v>
      </c>
      <c r="H94" s="30">
        <v>24.751881990249998</v>
      </c>
      <c r="I94" s="30">
        <v>32.334412001800004</v>
      </c>
      <c r="J94" s="30">
        <v>42.739032999999999</v>
      </c>
      <c r="K94" s="64">
        <v>37.645333289999996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</row>
    <row r="95" spans="1:70" s="101" customFormat="1" ht="20.25" customHeight="1" thickBot="1" x14ac:dyDescent="0.25">
      <c r="A95" s="219" t="s">
        <v>81</v>
      </c>
      <c r="B95" s="30">
        <v>46.422623267550001</v>
      </c>
      <c r="C95" s="30">
        <v>48.099921020449997</v>
      </c>
      <c r="D95" s="30">
        <v>69.28945408765</v>
      </c>
      <c r="E95" s="30">
        <v>77.937443999999999</v>
      </c>
      <c r="F95" s="64">
        <v>384.00645447555002</v>
      </c>
      <c r="G95" s="30">
        <v>267.95177447474998</v>
      </c>
      <c r="H95" s="30">
        <v>220.9827204945</v>
      </c>
      <c r="I95" s="30">
        <v>231.55827999544999</v>
      </c>
      <c r="J95" s="57">
        <v>232.409471</v>
      </c>
      <c r="K95" s="139">
        <v>123.99987039440001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</row>
    <row r="96" spans="1:70" s="101" customFormat="1" ht="15.75" x14ac:dyDescent="0.2">
      <c r="A96" s="220" t="s">
        <v>277</v>
      </c>
      <c r="B96" s="19">
        <v>5.9920251729999991</v>
      </c>
      <c r="C96" s="19">
        <v>6.86561769395</v>
      </c>
      <c r="D96" s="19">
        <v>4.2823851827499997</v>
      </c>
      <c r="E96" s="19">
        <v>7.559965</v>
      </c>
      <c r="F96" s="150">
        <v>46.21936984805</v>
      </c>
      <c r="G96" s="19">
        <v>129.2727269129</v>
      </c>
      <c r="H96" s="19">
        <v>134.88036495415</v>
      </c>
      <c r="I96" s="19">
        <v>141.8493487936</v>
      </c>
      <c r="J96" s="19">
        <v>126.318804</v>
      </c>
      <c r="K96" s="150">
        <v>91.456230328199993</v>
      </c>
      <c r="L96" s="217" t="s">
        <v>281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</row>
    <row r="97" spans="1:70" s="252" customFormat="1" ht="12.75" customHeight="1" x14ac:dyDescent="0.2">
      <c r="A97" s="41" t="s">
        <v>156</v>
      </c>
      <c r="B97" s="47">
        <v>3.1938279805500001</v>
      </c>
      <c r="C97" s="47">
        <v>5.53726906235</v>
      </c>
      <c r="D97" s="47">
        <v>3.7697981151</v>
      </c>
      <c r="E97" s="47">
        <v>7.3213920000000003</v>
      </c>
      <c r="F97" s="137">
        <v>43.191858685749999</v>
      </c>
      <c r="G97" s="47">
        <v>126.92993512655001</v>
      </c>
      <c r="H97" s="47">
        <v>131.6803792302</v>
      </c>
      <c r="I97" s="47">
        <v>139.59233583759999</v>
      </c>
      <c r="J97" s="47">
        <v>122.862861</v>
      </c>
      <c r="K97" s="137">
        <v>88.838882341099989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</row>
    <row r="98" spans="1:70" x14ac:dyDescent="0.2">
      <c r="A98" s="41" t="s">
        <v>244</v>
      </c>
      <c r="B98" s="39" t="s">
        <v>293</v>
      </c>
      <c r="C98" s="39" t="s">
        <v>293</v>
      </c>
      <c r="D98" s="39">
        <v>0.28106746509999997</v>
      </c>
      <c r="E98" s="39">
        <v>0.13245499999999999</v>
      </c>
      <c r="F98" s="136" t="s">
        <v>293</v>
      </c>
      <c r="G98" s="39">
        <v>1.83566809625</v>
      </c>
      <c r="H98" s="39">
        <v>2.1843566543000001</v>
      </c>
      <c r="I98" s="39">
        <v>0.8632164698</v>
      </c>
      <c r="J98" s="39">
        <v>2.2279080000000002</v>
      </c>
      <c r="K98" s="136">
        <v>1.1405670353499999</v>
      </c>
      <c r="L98" s="42" t="s">
        <v>246</v>
      </c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</row>
    <row r="99" spans="1:70" x14ac:dyDescent="0.2">
      <c r="A99" s="41" t="s">
        <v>245</v>
      </c>
      <c r="B99" s="39">
        <v>2.7897464924499999</v>
      </c>
      <c r="C99" s="39">
        <v>1.3283486315999999</v>
      </c>
      <c r="D99" s="39">
        <v>0.20637877004999999</v>
      </c>
      <c r="E99" s="39">
        <v>0.106118</v>
      </c>
      <c r="F99" s="136">
        <v>2.98478583155</v>
      </c>
      <c r="G99" s="39">
        <v>0.50712369010000002</v>
      </c>
      <c r="H99" s="39">
        <v>1.0156290696499999</v>
      </c>
      <c r="I99" s="39">
        <v>1.3937964861999999</v>
      </c>
      <c r="J99" s="39">
        <v>1.228035</v>
      </c>
      <c r="K99" s="136">
        <v>1.47271898195</v>
      </c>
      <c r="L99" s="42" t="s">
        <v>247</v>
      </c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</row>
    <row r="100" spans="1:70" x14ac:dyDescent="0.2">
      <c r="A100" s="41" t="s">
        <v>55</v>
      </c>
      <c r="B100" s="39" t="s">
        <v>293</v>
      </c>
      <c r="C100" s="39" t="s">
        <v>293</v>
      </c>
      <c r="D100" s="39" t="s">
        <v>293</v>
      </c>
      <c r="E100" s="39" t="s">
        <v>293</v>
      </c>
      <c r="F100" s="136" t="s">
        <v>293</v>
      </c>
      <c r="G100" s="39" t="s">
        <v>293</v>
      </c>
      <c r="H100" s="39" t="s">
        <v>293</v>
      </c>
      <c r="I100" s="39" t="s">
        <v>293</v>
      </c>
      <c r="J100" s="39" t="s">
        <v>293</v>
      </c>
      <c r="K100" s="136" t="s">
        <v>293</v>
      </c>
      <c r="L100" s="42" t="s">
        <v>56</v>
      </c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</row>
    <row r="101" spans="1:70" ht="25.5" x14ac:dyDescent="0.2">
      <c r="A101" s="94" t="s">
        <v>164</v>
      </c>
      <c r="B101" s="67">
        <v>0.86208266754999996</v>
      </c>
      <c r="C101" s="67">
        <v>0.8881699784499999</v>
      </c>
      <c r="D101" s="67">
        <v>1.4133640820500002</v>
      </c>
      <c r="E101" s="67">
        <v>1.3398380000000001</v>
      </c>
      <c r="F101" s="141">
        <v>1.9737130976499999</v>
      </c>
      <c r="G101" s="67">
        <v>2.1531552614500002</v>
      </c>
      <c r="H101" s="67">
        <v>5.3979043432999996</v>
      </c>
      <c r="I101" s="67">
        <v>2.50120297475</v>
      </c>
      <c r="J101" s="67">
        <v>2.768119</v>
      </c>
      <c r="K101" s="141">
        <v>1.6427724180500001</v>
      </c>
      <c r="L101" s="221" t="s">
        <v>165</v>
      </c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</row>
    <row r="102" spans="1:70" ht="25.5" x14ac:dyDescent="0.2">
      <c r="A102" s="94" t="s">
        <v>166</v>
      </c>
      <c r="B102" s="67">
        <v>1.9666835237</v>
      </c>
      <c r="C102" s="67">
        <v>2.8396774534000002</v>
      </c>
      <c r="D102" s="67">
        <v>2.7789873429000003</v>
      </c>
      <c r="E102" s="67">
        <v>5.6464369999999997</v>
      </c>
      <c r="F102" s="141">
        <v>281.74375912804999</v>
      </c>
      <c r="G102" s="67">
        <v>13.08865965285</v>
      </c>
      <c r="H102" s="67">
        <v>19.972153394199999</v>
      </c>
      <c r="I102" s="67">
        <v>16.513995968350002</v>
      </c>
      <c r="J102" s="67">
        <v>10.224596999999999</v>
      </c>
      <c r="K102" s="141">
        <v>7.6170285858499991</v>
      </c>
      <c r="L102" s="221" t="s">
        <v>167</v>
      </c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</row>
    <row r="103" spans="1:70" ht="13.5" thickBot="1" x14ac:dyDescent="0.25">
      <c r="A103" s="52" t="s">
        <v>329</v>
      </c>
      <c r="B103" s="53">
        <v>37.601831903300003</v>
      </c>
      <c r="C103" s="53">
        <v>37.506455894649996</v>
      </c>
      <c r="D103" s="53">
        <v>60.814717479949998</v>
      </c>
      <c r="E103" s="53">
        <v>63.391204000000002</v>
      </c>
      <c r="F103" s="152">
        <v>54.069612401800001</v>
      </c>
      <c r="G103" s="53">
        <v>123.43723264755</v>
      </c>
      <c r="H103" s="53">
        <v>60.732297802849999</v>
      </c>
      <c r="I103" s="53">
        <v>70.693732258749989</v>
      </c>
      <c r="J103" s="53">
        <v>93.097950999999995</v>
      </c>
      <c r="K103" s="152">
        <v>23.2838390623</v>
      </c>
      <c r="L103" s="55" t="s">
        <v>328</v>
      </c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</row>
    <row r="104" spans="1:70" s="190" customFormat="1" ht="12" x14ac:dyDescent="0.2">
      <c r="A104" s="186" t="s">
        <v>170</v>
      </c>
      <c r="B104" s="187"/>
      <c r="C104" s="187"/>
      <c r="D104" s="188"/>
      <c r="E104" s="188"/>
      <c r="F104" s="188"/>
      <c r="G104" s="188"/>
      <c r="H104" s="188"/>
      <c r="I104" s="188"/>
      <c r="J104" s="188"/>
      <c r="K104" s="188"/>
      <c r="L104" s="225" t="s">
        <v>210</v>
      </c>
      <c r="M104" s="189"/>
    </row>
    <row r="105" spans="1:70" s="190" customFormat="1" ht="12" x14ac:dyDescent="0.2">
      <c r="A105" s="191" t="s">
        <v>213</v>
      </c>
      <c r="B105" s="187"/>
      <c r="C105" s="187"/>
      <c r="D105" s="188"/>
      <c r="E105" s="188"/>
      <c r="F105" s="188"/>
      <c r="G105" s="188"/>
      <c r="H105" s="188"/>
      <c r="I105" s="188"/>
      <c r="J105" s="188"/>
      <c r="K105" s="188"/>
      <c r="L105" s="225" t="s">
        <v>331</v>
      </c>
      <c r="M105" s="189"/>
    </row>
    <row r="106" spans="1:70" s="190" customFormat="1" ht="12" x14ac:dyDescent="0.2">
      <c r="A106" s="191" t="s">
        <v>188</v>
      </c>
      <c r="B106" s="187"/>
      <c r="C106" s="187"/>
      <c r="D106" s="188"/>
      <c r="E106" s="188"/>
      <c r="F106" s="188"/>
      <c r="G106" s="188"/>
      <c r="H106" s="188"/>
      <c r="I106" s="188"/>
      <c r="J106" s="188"/>
      <c r="K106" s="188"/>
      <c r="L106" s="225" t="s">
        <v>223</v>
      </c>
      <c r="M106" s="189"/>
    </row>
    <row r="107" spans="1:70" s="190" customFormat="1" ht="12" x14ac:dyDescent="0.2">
      <c r="A107" s="191" t="s">
        <v>337</v>
      </c>
      <c r="D107" s="189"/>
      <c r="E107" s="189"/>
      <c r="F107" s="189"/>
      <c r="G107" s="189"/>
      <c r="H107" s="189"/>
      <c r="I107" s="189"/>
      <c r="J107" s="189"/>
      <c r="K107" s="189"/>
      <c r="L107" s="225" t="s">
        <v>313</v>
      </c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</row>
    <row r="108" spans="1:70" s="190" customFormat="1" ht="12" x14ac:dyDescent="0.2">
      <c r="A108" s="191"/>
      <c r="D108" s="189"/>
      <c r="E108" s="189"/>
      <c r="F108" s="189"/>
      <c r="G108" s="189"/>
      <c r="H108" s="189"/>
      <c r="I108" s="189"/>
      <c r="J108" s="189"/>
      <c r="K108" s="189"/>
      <c r="L108" s="230" t="s">
        <v>249</v>
      </c>
      <c r="M108" s="189"/>
    </row>
    <row r="109" spans="1:70" x14ac:dyDescent="0.2">
      <c r="A109" s="116" t="s">
        <v>248</v>
      </c>
    </row>
    <row r="115" spans="2:11" x14ac:dyDescent="0.2"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</row>
  </sheetData>
  <mergeCells count="3">
    <mergeCell ref="A3:L3"/>
    <mergeCell ref="B4:F4"/>
    <mergeCell ref="G4:K4"/>
  </mergeCells>
  <conditionalFormatting sqref="B6:K103">
    <cfRule type="cellIs" dxfId="22" priority="1" operator="lessThan">
      <formula>0.05</formula>
    </cfRule>
  </conditionalFormatting>
  <printOptions horizontalCentered="1" verticalCentered="1"/>
  <pageMargins left="0.15748031496062992" right="0.19685039370078741" top="0" bottom="0" header="0.19685039370078741" footer="0.19685039370078741"/>
  <pageSetup scale="73" orientation="landscape" r:id="rId1"/>
  <headerFooter alignWithMargins="0"/>
  <rowBreaks count="2" manualBreakCount="2">
    <brk id="43" max="11" man="1"/>
    <brk id="7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Z170"/>
  <sheetViews>
    <sheetView zoomScaleNormal="100" zoomScaleSheetLayoutView="100" workbookViewId="0">
      <selection activeCell="N14" sqref="N14"/>
    </sheetView>
  </sheetViews>
  <sheetFormatPr defaultColWidth="9.140625" defaultRowHeight="12.75" x14ac:dyDescent="0.2"/>
  <cols>
    <col min="1" max="1" width="35" style="116" customWidth="1"/>
    <col min="2" max="2" width="10.28515625" style="235" customWidth="1"/>
    <col min="3" max="3" width="10" style="235" customWidth="1"/>
    <col min="4" max="6" width="9.140625" style="235"/>
    <col min="7" max="7" width="11.85546875" style="235" customWidth="1"/>
    <col min="8" max="8" width="10.42578125" style="235" customWidth="1"/>
    <col min="9" max="9" width="10.42578125" style="235" bestFit="1" customWidth="1"/>
    <col min="10" max="11" width="10.42578125" style="235" customWidth="1"/>
    <col min="12" max="12" width="35.42578125" style="240" customWidth="1"/>
    <col min="13" max="16384" width="9.140625" style="235"/>
  </cols>
  <sheetData>
    <row r="1" spans="1:78" s="393" customFormat="1" ht="15" x14ac:dyDescent="0.25">
      <c r="A1" s="388" t="s">
        <v>354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</row>
    <row r="2" spans="1:78" s="407" customFormat="1" ht="15" x14ac:dyDescent="0.25">
      <c r="A2" s="409" t="s">
        <v>353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</row>
    <row r="3" spans="1:78" s="393" customFormat="1" ht="14.25" x14ac:dyDescent="0.2">
      <c r="A3" s="411" t="s">
        <v>304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</row>
    <row r="4" spans="1:78" ht="20.2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224</v>
      </c>
      <c r="H4" s="399"/>
      <c r="I4" s="399"/>
      <c r="J4" s="399"/>
      <c r="K4" s="399"/>
      <c r="L4" s="9" t="s">
        <v>3</v>
      </c>
    </row>
    <row r="5" spans="1:78" s="101" customFormat="1" ht="15.75" customHeight="1" thickBot="1" x14ac:dyDescent="0.25">
      <c r="A5" s="192"/>
      <c r="B5" s="222">
        <v>2011</v>
      </c>
      <c r="C5" s="222">
        <v>2012</v>
      </c>
      <c r="D5" s="222">
        <v>2013</v>
      </c>
      <c r="E5" s="222">
        <v>2014</v>
      </c>
      <c r="F5" s="265">
        <v>2015</v>
      </c>
      <c r="G5" s="222">
        <v>2011</v>
      </c>
      <c r="H5" s="222">
        <v>2012</v>
      </c>
      <c r="I5" s="255">
        <v>2013</v>
      </c>
      <c r="J5" s="222">
        <v>2014</v>
      </c>
      <c r="K5" s="263">
        <v>2015</v>
      </c>
      <c r="L5" s="193" t="s">
        <v>4</v>
      </c>
    </row>
    <row r="6" spans="1:78" s="101" customFormat="1" ht="19.5" customHeight="1" thickBot="1" x14ac:dyDescent="0.25">
      <c r="A6" s="194" t="s">
        <v>5</v>
      </c>
      <c r="B6" s="15">
        <v>25143.564815284597</v>
      </c>
      <c r="C6" s="15">
        <v>27267.363436280746</v>
      </c>
      <c r="D6" s="15">
        <v>29645.607314999997</v>
      </c>
      <c r="E6" s="15">
        <v>31488.655172999999</v>
      </c>
      <c r="F6" s="130">
        <v>30959.269232580802</v>
      </c>
      <c r="G6" s="15">
        <v>102703.72236154499</v>
      </c>
      <c r="H6" s="15">
        <v>114516.30169284418</v>
      </c>
      <c r="I6" s="15">
        <v>114404.079443</v>
      </c>
      <c r="J6" s="15">
        <v>101131.954616</v>
      </c>
      <c r="K6" s="130">
        <v>54116.879838411391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</row>
    <row r="7" spans="1:78" ht="19.5" customHeight="1" x14ac:dyDescent="0.2">
      <c r="A7" s="17" t="s">
        <v>7</v>
      </c>
      <c r="B7" s="18">
        <v>11136.970638331801</v>
      </c>
      <c r="C7" s="18">
        <v>12530.026589587114</v>
      </c>
      <c r="D7" s="18">
        <v>13426.323607</v>
      </c>
      <c r="E7" s="18">
        <v>13661.987977000001</v>
      </c>
      <c r="F7" s="131">
        <v>12841.340564945602</v>
      </c>
      <c r="G7" s="19">
        <v>343.48717827917869</v>
      </c>
      <c r="H7" s="19">
        <v>492.43060696574292</v>
      </c>
      <c r="I7" s="19">
        <v>528.77293599999996</v>
      </c>
      <c r="J7" s="18">
        <v>401.42382199999997</v>
      </c>
      <c r="K7" s="131">
        <v>438.73369176945005</v>
      </c>
      <c r="L7" s="37" t="s">
        <v>8</v>
      </c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</row>
    <row r="8" spans="1:78" ht="20.100000000000001" customHeight="1" x14ac:dyDescent="0.2">
      <c r="A8" s="86" t="s">
        <v>9</v>
      </c>
      <c r="B8" s="22">
        <v>13993.386017873581</v>
      </c>
      <c r="C8" s="22">
        <v>14723.62425504852</v>
      </c>
      <c r="D8" s="22">
        <v>16200.144668000001</v>
      </c>
      <c r="E8" s="22">
        <v>17808.904245999998</v>
      </c>
      <c r="F8" s="132">
        <v>18098.866151057602</v>
      </c>
      <c r="G8" s="22">
        <v>4982.5268864744976</v>
      </c>
      <c r="H8" s="22">
        <v>5459.9772977376342</v>
      </c>
      <c r="I8" s="22">
        <v>6094.9446049999997</v>
      </c>
      <c r="J8" s="22">
        <v>6193.1283240000002</v>
      </c>
      <c r="K8" s="132">
        <v>5093.9168298895811</v>
      </c>
      <c r="L8" s="196" t="s">
        <v>10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</row>
    <row r="9" spans="1:78" ht="23.25" customHeight="1" x14ac:dyDescent="0.2">
      <c r="A9" s="86" t="s">
        <v>319</v>
      </c>
      <c r="B9" s="22" t="s">
        <v>293</v>
      </c>
      <c r="C9" s="22" t="s">
        <v>293</v>
      </c>
      <c r="D9" s="22" t="s">
        <v>293</v>
      </c>
      <c r="E9" s="22" t="s">
        <v>293</v>
      </c>
      <c r="F9" s="132" t="s">
        <v>293</v>
      </c>
      <c r="G9" s="22">
        <v>68816.24691053787</v>
      </c>
      <c r="H9" s="22">
        <v>78408.866069514508</v>
      </c>
      <c r="I9" s="22">
        <v>79040.887688999996</v>
      </c>
      <c r="J9" s="22">
        <v>69298.183246000001</v>
      </c>
      <c r="K9" s="132">
        <v>34132.82897669568</v>
      </c>
      <c r="L9" s="196" t="s">
        <v>258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</row>
    <row r="10" spans="1:78" ht="20.100000000000001" customHeight="1" thickBot="1" x14ac:dyDescent="0.25">
      <c r="A10" s="197" t="s">
        <v>179</v>
      </c>
      <c r="B10" s="18">
        <v>13.208159079213448</v>
      </c>
      <c r="C10" s="18">
        <v>13.712591645110118</v>
      </c>
      <c r="D10" s="18">
        <v>19.139040000000001</v>
      </c>
      <c r="E10" s="18">
        <v>17.76295</v>
      </c>
      <c r="F10" s="131">
        <v>19.062516577599993</v>
      </c>
      <c r="G10" s="253">
        <v>28561.461386253439</v>
      </c>
      <c r="H10" s="253">
        <v>30155.02771862629</v>
      </c>
      <c r="I10" s="253">
        <v>28739.474213000001</v>
      </c>
      <c r="J10" s="253">
        <v>25239.219224</v>
      </c>
      <c r="K10" s="254">
        <v>14451.400340056676</v>
      </c>
      <c r="L10" s="198" t="s">
        <v>190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</row>
    <row r="11" spans="1:78" s="101" customFormat="1" ht="13.5" thickBot="1" x14ac:dyDescent="0.25">
      <c r="A11" s="192" t="s">
        <v>11</v>
      </c>
      <c r="B11" s="27">
        <v>6372.086581043568</v>
      </c>
      <c r="C11" s="27">
        <v>7403.9109559674716</v>
      </c>
      <c r="D11" s="27">
        <v>7944.9941049999998</v>
      </c>
      <c r="E11" s="27">
        <v>8048.3049170000004</v>
      </c>
      <c r="F11" s="133">
        <v>7637.0105013344</v>
      </c>
      <c r="G11" s="27">
        <v>106.61301089375151</v>
      </c>
      <c r="H11" s="27">
        <v>124.5422996670049</v>
      </c>
      <c r="I11" s="27">
        <v>238.45785599999999</v>
      </c>
      <c r="J11" s="27">
        <v>205.317151</v>
      </c>
      <c r="K11" s="133">
        <v>225.33023841405003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</row>
    <row r="12" spans="1:78" ht="18" customHeight="1" thickBot="1" x14ac:dyDescent="0.25">
      <c r="A12" s="200" t="s">
        <v>251</v>
      </c>
      <c r="B12" s="30">
        <v>5665.9363190281874</v>
      </c>
      <c r="C12" s="30">
        <v>6618.9163153306372</v>
      </c>
      <c r="D12" s="30">
        <v>7135.974346</v>
      </c>
      <c r="E12" s="30">
        <v>7228.4975430000004</v>
      </c>
      <c r="F12" s="64">
        <v>6757.9173601503999</v>
      </c>
      <c r="G12" s="31">
        <v>94.432876225818845</v>
      </c>
      <c r="H12" s="31">
        <v>109.24350087893556</v>
      </c>
      <c r="I12" s="31">
        <v>222.574175</v>
      </c>
      <c r="J12" s="31">
        <v>196.346295</v>
      </c>
      <c r="K12" s="134">
        <v>203.58054136728003</v>
      </c>
      <c r="L12" s="201" t="s">
        <v>260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</row>
    <row r="13" spans="1:78" ht="15.75" customHeight="1" x14ac:dyDescent="0.2">
      <c r="A13" s="33" t="s">
        <v>13</v>
      </c>
      <c r="B13" s="22">
        <v>5798.3420514753316</v>
      </c>
      <c r="C13" s="22">
        <v>6685.9606551285533</v>
      </c>
      <c r="D13" s="22">
        <v>7074.9542240000001</v>
      </c>
      <c r="E13" s="19">
        <v>7184.7400100000004</v>
      </c>
      <c r="F13" s="150">
        <v>6799.5169052480005</v>
      </c>
      <c r="G13" s="34">
        <v>91.188875761946534</v>
      </c>
      <c r="H13" s="34">
        <v>110.77958725757814</v>
      </c>
      <c r="I13" s="34">
        <v>202.94268099999999</v>
      </c>
      <c r="J13" s="34">
        <v>176.93592200000001</v>
      </c>
      <c r="K13" s="135">
        <v>182.03816116563004</v>
      </c>
      <c r="L13" s="35" t="s">
        <v>14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</row>
    <row r="14" spans="1:78" ht="15.75" customHeight="1" x14ac:dyDescent="0.2">
      <c r="A14" s="202" t="s">
        <v>15</v>
      </c>
      <c r="B14" s="18">
        <v>5243.738158571854</v>
      </c>
      <c r="C14" s="18">
        <v>6142.5457475239746</v>
      </c>
      <c r="D14" s="18">
        <v>6526.57305</v>
      </c>
      <c r="E14" s="18">
        <v>6600.0676229999999</v>
      </c>
      <c r="F14" s="131">
        <v>6151.1207566960002</v>
      </c>
      <c r="G14" s="18">
        <v>86.846164718161333</v>
      </c>
      <c r="H14" s="18">
        <v>105.54279987423362</v>
      </c>
      <c r="I14" s="18">
        <v>195.84210200000001</v>
      </c>
      <c r="J14" s="18">
        <v>171.57496599999999</v>
      </c>
      <c r="K14" s="131">
        <v>176.62802851386004</v>
      </c>
      <c r="L14" s="37" t="s">
        <v>16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</row>
    <row r="15" spans="1:78" x14ac:dyDescent="0.2">
      <c r="A15" s="41" t="s">
        <v>17</v>
      </c>
      <c r="B15" s="39">
        <v>133.17118338177417</v>
      </c>
      <c r="C15" s="39">
        <v>179.53657229423618</v>
      </c>
      <c r="D15" s="39">
        <v>172.694863</v>
      </c>
      <c r="E15" s="39">
        <v>173.25285199999999</v>
      </c>
      <c r="F15" s="136">
        <v>198.57926491519999</v>
      </c>
      <c r="G15" s="39">
        <v>1.2164399249106685</v>
      </c>
      <c r="H15" s="39">
        <v>9.0480341855911736E-2</v>
      </c>
      <c r="I15" s="39">
        <v>0.83782400000000001</v>
      </c>
      <c r="J15" s="39">
        <v>1.0854729999999999</v>
      </c>
      <c r="K15" s="136">
        <v>0.10671990945</v>
      </c>
      <c r="L15" s="42" t="s">
        <v>18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</row>
    <row r="16" spans="1:78" x14ac:dyDescent="0.2">
      <c r="A16" s="41" t="s">
        <v>19</v>
      </c>
      <c r="B16" s="39">
        <v>159.7801571367481</v>
      </c>
      <c r="C16" s="39">
        <v>168.18614140143774</v>
      </c>
      <c r="D16" s="39">
        <v>154.09868800000001</v>
      </c>
      <c r="E16" s="39">
        <v>153.03667300000001</v>
      </c>
      <c r="F16" s="136">
        <v>191.8598442416</v>
      </c>
      <c r="G16" s="39">
        <v>53.805996274525441</v>
      </c>
      <c r="H16" s="39">
        <v>16.00954681225079</v>
      </c>
      <c r="I16" s="39">
        <v>81.918902000000003</v>
      </c>
      <c r="J16" s="39">
        <v>68.115308999999996</v>
      </c>
      <c r="K16" s="136">
        <v>50.344679334180007</v>
      </c>
      <c r="L16" s="42" t="s">
        <v>20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</row>
    <row r="17" spans="1:78" x14ac:dyDescent="0.2">
      <c r="A17" s="41" t="s">
        <v>21</v>
      </c>
      <c r="B17" s="39">
        <v>78.767603592111271</v>
      </c>
      <c r="C17" s="39">
        <v>79.301092595503846</v>
      </c>
      <c r="D17" s="39">
        <v>74.724849000000006</v>
      </c>
      <c r="E17" s="39">
        <v>99.868204000000006</v>
      </c>
      <c r="F17" s="136">
        <v>92.853195556799989</v>
      </c>
      <c r="G17" s="39">
        <v>0.41714443099536858</v>
      </c>
      <c r="H17" s="39">
        <v>0.6446849409040889</v>
      </c>
      <c r="I17" s="39">
        <v>0.34576600000000002</v>
      </c>
      <c r="J17" s="39">
        <v>0.17905199999999999</v>
      </c>
      <c r="K17" s="136">
        <v>0.95787974666999998</v>
      </c>
      <c r="L17" s="42" t="s">
        <v>22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</row>
    <row r="18" spans="1:78" x14ac:dyDescent="0.2">
      <c r="A18" s="41" t="s">
        <v>23</v>
      </c>
      <c r="B18" s="39">
        <v>55.318966579449011</v>
      </c>
      <c r="C18" s="39">
        <v>59.328829086335773</v>
      </c>
      <c r="D18" s="39">
        <v>37.276834999999998</v>
      </c>
      <c r="E18" s="39">
        <v>47.721710999999999</v>
      </c>
      <c r="F18" s="136">
        <v>40.4654798352</v>
      </c>
      <c r="G18" s="39">
        <v>0.94360327319905202</v>
      </c>
      <c r="H18" s="39">
        <v>0.30254676937588432</v>
      </c>
      <c r="I18" s="39">
        <v>1.3017129999999999</v>
      </c>
      <c r="J18" s="39">
        <v>1.48881</v>
      </c>
      <c r="K18" s="136">
        <v>0.10599525783000001</v>
      </c>
      <c r="L18" s="42" t="s">
        <v>24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</row>
    <row r="19" spans="1:78" x14ac:dyDescent="0.2">
      <c r="A19" s="41" t="s">
        <v>25</v>
      </c>
      <c r="B19" s="39">
        <v>555.60768361008627</v>
      </c>
      <c r="C19" s="39">
        <v>637.78720112618089</v>
      </c>
      <c r="D19" s="39">
        <v>844.40542300000004</v>
      </c>
      <c r="E19" s="39">
        <v>815.77109099999996</v>
      </c>
      <c r="F19" s="136">
        <v>632.65892226719996</v>
      </c>
      <c r="G19" s="39">
        <v>4.0897085577194883</v>
      </c>
      <c r="H19" s="39">
        <v>3.2794586328621862</v>
      </c>
      <c r="I19" s="39">
        <v>16.948143999999999</v>
      </c>
      <c r="J19" s="39">
        <v>9.3159849999999995</v>
      </c>
      <c r="K19" s="136">
        <v>15.155164535280001</v>
      </c>
      <c r="L19" s="42" t="s">
        <v>26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</row>
    <row r="20" spans="1:78" x14ac:dyDescent="0.2">
      <c r="A20" s="41" t="s">
        <v>27</v>
      </c>
      <c r="B20" s="39">
        <v>1658.3078553878045</v>
      </c>
      <c r="C20" s="39">
        <v>1743.644495576739</v>
      </c>
      <c r="D20" s="39">
        <v>1987.0066260000001</v>
      </c>
      <c r="E20" s="39">
        <v>2099.3799140000001</v>
      </c>
      <c r="F20" s="136">
        <v>1765.2429480239996</v>
      </c>
      <c r="G20" s="39">
        <v>9.6878392972334364</v>
      </c>
      <c r="H20" s="39">
        <v>8.7806234011233233</v>
      </c>
      <c r="I20" s="39">
        <v>12.543741000000001</v>
      </c>
      <c r="J20" s="39">
        <v>16.710267999999999</v>
      </c>
      <c r="K20" s="136">
        <v>18.548006688750004</v>
      </c>
      <c r="L20" s="42" t="s">
        <v>320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</row>
    <row r="21" spans="1:78" x14ac:dyDescent="0.2">
      <c r="A21" s="41" t="s">
        <v>28</v>
      </c>
      <c r="B21" s="39">
        <v>14.703882756271335</v>
      </c>
      <c r="C21" s="39">
        <v>21.501857912563779</v>
      </c>
      <c r="D21" s="39">
        <v>28.048953000000001</v>
      </c>
      <c r="E21" s="39">
        <v>26.111283</v>
      </c>
      <c r="F21" s="136">
        <v>29.603979479999996</v>
      </c>
      <c r="G21" s="39">
        <v>1.153063369307598</v>
      </c>
      <c r="H21" s="39">
        <v>2.4478891254948478</v>
      </c>
      <c r="I21" s="39">
        <v>2.9279449999999998</v>
      </c>
      <c r="J21" s="39">
        <v>1.556505</v>
      </c>
      <c r="K21" s="136">
        <v>1.3011751414199999</v>
      </c>
      <c r="L21" s="42" t="s">
        <v>29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</row>
    <row r="22" spans="1:78" x14ac:dyDescent="0.2">
      <c r="A22" s="41" t="s">
        <v>30</v>
      </c>
      <c r="B22" s="39">
        <v>185.12393363726633</v>
      </c>
      <c r="C22" s="39">
        <v>289.22602935501851</v>
      </c>
      <c r="D22" s="39">
        <v>178.751857</v>
      </c>
      <c r="E22" s="39">
        <v>195.50148200000001</v>
      </c>
      <c r="F22" s="136">
        <v>212.85011590719998</v>
      </c>
      <c r="G22" s="39" t="s">
        <v>293</v>
      </c>
      <c r="H22" s="39" t="s">
        <v>293</v>
      </c>
      <c r="I22" s="39">
        <v>0.90543099999999999</v>
      </c>
      <c r="J22" s="39">
        <v>0.13877900000000001</v>
      </c>
      <c r="K22" s="136">
        <v>0.65419088427000005</v>
      </c>
      <c r="L22" s="42" t="s">
        <v>31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</row>
    <row r="23" spans="1:78" x14ac:dyDescent="0.2">
      <c r="A23" s="41" t="s">
        <v>32</v>
      </c>
      <c r="B23" s="39">
        <v>963.7905036638665</v>
      </c>
      <c r="C23" s="39">
        <v>1296.8313801432023</v>
      </c>
      <c r="D23" s="39">
        <v>1213.4095130000001</v>
      </c>
      <c r="E23" s="39">
        <v>1171.395978</v>
      </c>
      <c r="F23" s="136">
        <v>1085.7147561376</v>
      </c>
      <c r="G23" s="39">
        <v>1.6742094238560838</v>
      </c>
      <c r="H23" s="39">
        <v>4.1878885538294437</v>
      </c>
      <c r="I23" s="39">
        <v>6.1350749999999996</v>
      </c>
      <c r="J23" s="39">
        <v>24.867388999999999</v>
      </c>
      <c r="K23" s="136">
        <v>34.094808859650001</v>
      </c>
      <c r="L23" s="42" t="s">
        <v>321</v>
      </c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</row>
    <row r="24" spans="1:78" x14ac:dyDescent="0.2">
      <c r="A24" s="41" t="s">
        <v>33</v>
      </c>
      <c r="B24" s="39">
        <v>9.3342308779508461</v>
      </c>
      <c r="C24" s="39">
        <v>7.9582005402238067</v>
      </c>
      <c r="D24" s="39">
        <v>4.3576540000000001</v>
      </c>
      <c r="E24" s="39">
        <v>10.380744999999999</v>
      </c>
      <c r="F24" s="136">
        <v>7.5289422240000006</v>
      </c>
      <c r="G24" s="39" t="s">
        <v>293</v>
      </c>
      <c r="H24" s="39" t="s">
        <v>293</v>
      </c>
      <c r="I24" s="39">
        <v>0.10580199999999999</v>
      </c>
      <c r="J24" s="39">
        <v>0.12081699999999999</v>
      </c>
      <c r="K24" s="136">
        <v>3.4463965674600003</v>
      </c>
      <c r="L24" s="42" t="s">
        <v>34</v>
      </c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</row>
    <row r="25" spans="1:78" x14ac:dyDescent="0.2">
      <c r="A25" s="41" t="s">
        <v>35</v>
      </c>
      <c r="B25" s="39">
        <v>333.07756452536438</v>
      </c>
      <c r="C25" s="39">
        <v>345.22147746923724</v>
      </c>
      <c r="D25" s="39">
        <v>445.25667600000003</v>
      </c>
      <c r="E25" s="39">
        <v>494.08571599999999</v>
      </c>
      <c r="F25" s="136">
        <v>470.10458762079998</v>
      </c>
      <c r="G25" s="39">
        <v>5.5644275163261314</v>
      </c>
      <c r="H25" s="39">
        <v>16.035096682911494</v>
      </c>
      <c r="I25" s="39">
        <v>6.9279320000000002</v>
      </c>
      <c r="J25" s="39">
        <v>16.625306999999999</v>
      </c>
      <c r="K25" s="136">
        <v>14.29169891688</v>
      </c>
      <c r="L25" s="42" t="s">
        <v>36</v>
      </c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</row>
    <row r="26" spans="1:78" x14ac:dyDescent="0.2">
      <c r="A26" s="41" t="s">
        <v>37</v>
      </c>
      <c r="B26" s="39">
        <v>50.898437330124885</v>
      </c>
      <c r="C26" s="39">
        <v>75.979780909233824</v>
      </c>
      <c r="D26" s="39">
        <v>74.777680000000004</v>
      </c>
      <c r="E26" s="39">
        <v>71.673091999999997</v>
      </c>
      <c r="F26" s="136">
        <v>64.287277414399995</v>
      </c>
      <c r="G26" s="39">
        <v>1.8034630967826109</v>
      </c>
      <c r="H26" s="39">
        <v>1.3008282002543912</v>
      </c>
      <c r="I26" s="39">
        <v>3.7260399999999998</v>
      </c>
      <c r="J26" s="39">
        <v>3.8365740000000002</v>
      </c>
      <c r="K26" s="136">
        <v>10.018115849279999</v>
      </c>
      <c r="L26" s="42" t="s">
        <v>38</v>
      </c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</row>
    <row r="27" spans="1:78" x14ac:dyDescent="0.2">
      <c r="A27" s="41" t="s">
        <v>39</v>
      </c>
      <c r="B27" s="39">
        <v>231.68687531257021</v>
      </c>
      <c r="C27" s="39">
        <v>274.71650398022035</v>
      </c>
      <c r="D27" s="39">
        <v>309.563401</v>
      </c>
      <c r="E27" s="39">
        <v>309.265354</v>
      </c>
      <c r="F27" s="136">
        <v>339.1177451744</v>
      </c>
      <c r="G27" s="39">
        <v>2.545075343011836</v>
      </c>
      <c r="H27" s="39">
        <v>43.141272813022539</v>
      </c>
      <c r="I27" s="39">
        <v>15.258556</v>
      </c>
      <c r="J27" s="39">
        <v>17.290565999999998</v>
      </c>
      <c r="K27" s="136">
        <v>5.9844223847100002</v>
      </c>
      <c r="L27" s="42" t="s">
        <v>196</v>
      </c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</row>
    <row r="28" spans="1:78" x14ac:dyDescent="0.2">
      <c r="A28" s="41" t="s">
        <v>40</v>
      </c>
      <c r="B28" s="39">
        <v>137.92906015119337</v>
      </c>
      <c r="C28" s="39">
        <v>121.14339869374456</v>
      </c>
      <c r="D28" s="39">
        <v>170.49878100000001</v>
      </c>
      <c r="E28" s="39">
        <v>116.628629</v>
      </c>
      <c r="F28" s="136">
        <v>113.4599433568</v>
      </c>
      <c r="G28" s="39">
        <v>7.7060789017822859E-2</v>
      </c>
      <c r="H28" s="39">
        <v>0.22921996255591601</v>
      </c>
      <c r="I28" s="39">
        <v>0.24550900000000001</v>
      </c>
      <c r="J28" s="39">
        <v>1.544824</v>
      </c>
      <c r="K28" s="136">
        <v>0.65547398300999993</v>
      </c>
      <c r="L28" s="42" t="s">
        <v>41</v>
      </c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</row>
    <row r="29" spans="1:78" ht="25.5" x14ac:dyDescent="0.2">
      <c r="A29" s="203" t="s">
        <v>229</v>
      </c>
      <c r="B29" s="39">
        <v>676.2402206292719</v>
      </c>
      <c r="C29" s="39">
        <v>842.18278644009661</v>
      </c>
      <c r="D29" s="39">
        <v>831.70125099999996</v>
      </c>
      <c r="E29" s="39">
        <v>815.99489900000003</v>
      </c>
      <c r="F29" s="136">
        <v>906.79375454079991</v>
      </c>
      <c r="G29" s="39">
        <v>3.8275445933506806</v>
      </c>
      <c r="H29" s="39">
        <v>9.0624365808692176</v>
      </c>
      <c r="I29" s="39">
        <v>45.713721999999997</v>
      </c>
      <c r="J29" s="39">
        <v>8.6993080000000003</v>
      </c>
      <c r="K29" s="136">
        <v>20.963300455020001</v>
      </c>
      <c r="L29" s="204" t="s">
        <v>228</v>
      </c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</row>
    <row r="30" spans="1:78" x14ac:dyDescent="0.2">
      <c r="A30" s="197" t="s">
        <v>43</v>
      </c>
      <c r="B30" s="18">
        <v>554.60389290347837</v>
      </c>
      <c r="C30" s="18">
        <v>543.41490760457907</v>
      </c>
      <c r="D30" s="18">
        <v>548.38117399999999</v>
      </c>
      <c r="E30" s="18">
        <v>584.67238699999996</v>
      </c>
      <c r="F30" s="131">
        <v>648.39614855199989</v>
      </c>
      <c r="G30" s="18">
        <v>4.342711043785199</v>
      </c>
      <c r="H30" s="18">
        <v>5.2367873833445282</v>
      </c>
      <c r="I30" s="18">
        <v>7.1005789999999998</v>
      </c>
      <c r="J30" s="18">
        <v>5.3609559999999998</v>
      </c>
      <c r="K30" s="131">
        <v>5.4101326517700015</v>
      </c>
      <c r="L30" s="198" t="s">
        <v>44</v>
      </c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</row>
    <row r="31" spans="1:78" x14ac:dyDescent="0.2">
      <c r="A31" s="41" t="s">
        <v>65</v>
      </c>
      <c r="B31" s="39">
        <v>8.7699374497169664</v>
      </c>
      <c r="C31" s="39">
        <v>16.564826856840693</v>
      </c>
      <c r="D31" s="39">
        <v>18.222987</v>
      </c>
      <c r="E31" s="39">
        <v>24.410734000000001</v>
      </c>
      <c r="F31" s="136">
        <v>25.698471759999997</v>
      </c>
      <c r="G31" s="39">
        <v>0.27061513818321509</v>
      </c>
      <c r="H31" s="39">
        <v>0.27160180646267745</v>
      </c>
      <c r="I31" s="39">
        <v>0.73365199999999997</v>
      </c>
      <c r="J31" s="39">
        <v>1.034144</v>
      </c>
      <c r="K31" s="136">
        <v>0.36357566784000001</v>
      </c>
      <c r="L31" s="42" t="s">
        <v>66</v>
      </c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</row>
    <row r="32" spans="1:78" x14ac:dyDescent="0.2">
      <c r="A32" s="41" t="s">
        <v>45</v>
      </c>
      <c r="B32" s="47">
        <v>18.366256187984259</v>
      </c>
      <c r="C32" s="47">
        <v>18.560567949579113</v>
      </c>
      <c r="D32" s="47">
        <v>22.786994</v>
      </c>
      <c r="E32" s="47">
        <v>26.247671</v>
      </c>
      <c r="F32" s="137">
        <v>24.314063195199999</v>
      </c>
      <c r="G32" s="47">
        <v>3.1188165457457835</v>
      </c>
      <c r="H32" s="47">
        <v>3.1956560575095398</v>
      </c>
      <c r="I32" s="47">
        <v>3.3052250000000001</v>
      </c>
      <c r="J32" s="47">
        <v>2.8642500000000002</v>
      </c>
      <c r="K32" s="137">
        <v>3.0404321039400002</v>
      </c>
      <c r="L32" s="42" t="s">
        <v>46</v>
      </c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</row>
    <row r="33" spans="1:78" x14ac:dyDescent="0.2">
      <c r="A33" s="41" t="s">
        <v>47</v>
      </c>
      <c r="B33" s="39">
        <v>78.674959592372204</v>
      </c>
      <c r="C33" s="39">
        <v>86.992150319418045</v>
      </c>
      <c r="D33" s="39">
        <v>86.203318999999993</v>
      </c>
      <c r="E33" s="39">
        <v>94.746436000000003</v>
      </c>
      <c r="F33" s="136">
        <v>109.8906570736</v>
      </c>
      <c r="G33" s="39" t="s">
        <v>293</v>
      </c>
      <c r="H33" s="39" t="s">
        <v>293</v>
      </c>
      <c r="I33" s="39">
        <v>1.2430060000000001</v>
      </c>
      <c r="J33" s="39">
        <v>0.21912200000000001</v>
      </c>
      <c r="K33" s="136">
        <v>0.20755285551000002</v>
      </c>
      <c r="L33" s="42" t="s">
        <v>48</v>
      </c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</row>
    <row r="34" spans="1:78" x14ac:dyDescent="0.2">
      <c r="A34" s="41" t="s">
        <v>49</v>
      </c>
      <c r="B34" s="39">
        <v>185.96327073473029</v>
      </c>
      <c r="C34" s="39">
        <v>133.73042045990482</v>
      </c>
      <c r="D34" s="39">
        <v>95.690646000000001</v>
      </c>
      <c r="E34" s="39">
        <v>89.897576999999998</v>
      </c>
      <c r="F34" s="136">
        <v>96.603317091199997</v>
      </c>
      <c r="G34" s="39">
        <v>9.1647399053410558E-2</v>
      </c>
      <c r="H34" s="39">
        <v>0.45997270297694759</v>
      </c>
      <c r="I34" s="39">
        <v>0.475356</v>
      </c>
      <c r="J34" s="39">
        <v>0.39981699999999998</v>
      </c>
      <c r="K34" s="136">
        <v>0.42969514202999998</v>
      </c>
      <c r="L34" s="42" t="s">
        <v>50</v>
      </c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</row>
    <row r="35" spans="1:78" x14ac:dyDescent="0.2">
      <c r="A35" s="41" t="s">
        <v>51</v>
      </c>
      <c r="B35" s="39">
        <v>95.089483869564901</v>
      </c>
      <c r="C35" s="39">
        <v>116.05048877392062</v>
      </c>
      <c r="D35" s="39">
        <v>128.63072399999999</v>
      </c>
      <c r="E35" s="39">
        <v>139.413993</v>
      </c>
      <c r="F35" s="136">
        <v>149.9491279888</v>
      </c>
      <c r="G35" s="39">
        <v>0.40513448673252689</v>
      </c>
      <c r="H35" s="39">
        <v>0.2486458675737091</v>
      </c>
      <c r="I35" s="39">
        <v>8.7276000000000006E-2</v>
      </c>
      <c r="J35" s="39" t="s">
        <v>293</v>
      </c>
      <c r="K35" s="136">
        <v>0.75565540743000004</v>
      </c>
      <c r="L35" s="42" t="s">
        <v>52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</row>
    <row r="36" spans="1:78" x14ac:dyDescent="0.2">
      <c r="A36" s="41" t="s">
        <v>69</v>
      </c>
      <c r="B36" s="39">
        <v>84.71123585733028</v>
      </c>
      <c r="C36" s="39">
        <v>63.892219633848306</v>
      </c>
      <c r="D36" s="39">
        <v>71.440573999999998</v>
      </c>
      <c r="E36" s="39">
        <v>94.278497999999999</v>
      </c>
      <c r="F36" s="136">
        <v>91.183802652799997</v>
      </c>
      <c r="G36" s="39">
        <v>0.21187368176909308</v>
      </c>
      <c r="H36" s="39">
        <v>8.548898829515085E-2</v>
      </c>
      <c r="I36" s="39">
        <v>0.135573</v>
      </c>
      <c r="J36" s="39">
        <v>0.55401900000000004</v>
      </c>
      <c r="K36" s="136" t="s">
        <v>293</v>
      </c>
      <c r="L36" s="42" t="s">
        <v>70</v>
      </c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</row>
    <row r="37" spans="1:78" x14ac:dyDescent="0.2">
      <c r="A37" s="41" t="s">
        <v>53</v>
      </c>
      <c r="B37" s="39">
        <v>58.648863150417853</v>
      </c>
      <c r="C37" s="39">
        <v>81.312075717082791</v>
      </c>
      <c r="D37" s="39">
        <v>81.237117999999995</v>
      </c>
      <c r="E37" s="39">
        <v>71.320749000000006</v>
      </c>
      <c r="F37" s="136">
        <v>96.916821132799996</v>
      </c>
      <c r="G37" s="39" t="s">
        <v>293</v>
      </c>
      <c r="H37" s="39" t="s">
        <v>293</v>
      </c>
      <c r="I37" s="39" t="s">
        <v>293</v>
      </c>
      <c r="J37" s="39" t="s">
        <v>293</v>
      </c>
      <c r="K37" s="136" t="s">
        <v>293</v>
      </c>
      <c r="L37" s="42" t="s">
        <v>54</v>
      </c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</row>
    <row r="38" spans="1:78" x14ac:dyDescent="0.2">
      <c r="A38" s="41" t="s">
        <v>55</v>
      </c>
      <c r="B38" s="39">
        <v>24.37988606136161</v>
      </c>
      <c r="C38" s="39">
        <v>26.312157893984654</v>
      </c>
      <c r="D38" s="39">
        <v>44.168812000000003</v>
      </c>
      <c r="E38" s="39">
        <v>44.356729000000001</v>
      </c>
      <c r="F38" s="136">
        <v>53.839887657600009</v>
      </c>
      <c r="G38" s="39">
        <v>0.19642818314259003</v>
      </c>
      <c r="H38" s="39">
        <v>0.91009489645710362</v>
      </c>
      <c r="I38" s="39">
        <v>1.0929519999999999</v>
      </c>
      <c r="J38" s="39">
        <v>0.26120199999999999</v>
      </c>
      <c r="K38" s="136">
        <v>0.54701889858000008</v>
      </c>
      <c r="L38" s="48" t="s">
        <v>56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</row>
    <row r="39" spans="1:78" s="101" customFormat="1" x14ac:dyDescent="0.2">
      <c r="A39" s="205" t="s">
        <v>57</v>
      </c>
      <c r="B39" s="22">
        <v>420.99606795729477</v>
      </c>
      <c r="C39" s="22">
        <v>475.04491503622933</v>
      </c>
      <c r="D39" s="22">
        <v>606.27030300000001</v>
      </c>
      <c r="E39" s="22">
        <v>625.05258600000002</v>
      </c>
      <c r="F39" s="132">
        <v>605.63468312959992</v>
      </c>
      <c r="G39" s="22">
        <v>7.5710232008639631</v>
      </c>
      <c r="H39" s="22">
        <v>3.6853017678752624</v>
      </c>
      <c r="I39" s="22">
        <v>26.696622000000001</v>
      </c>
      <c r="J39" s="22">
        <v>24.754124000000001</v>
      </c>
      <c r="K39" s="132">
        <v>26.95251285342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</row>
    <row r="40" spans="1:78" x14ac:dyDescent="0.2">
      <c r="A40" s="41" t="s">
        <v>59</v>
      </c>
      <c r="B40" s="39">
        <v>21.774152164616687</v>
      </c>
      <c r="C40" s="39">
        <v>19.752558202683971</v>
      </c>
      <c r="D40" s="39">
        <v>21.212175999999999</v>
      </c>
      <c r="E40" s="39">
        <v>18.690152999999999</v>
      </c>
      <c r="F40" s="136">
        <v>25.829645110399998</v>
      </c>
      <c r="G40" s="39">
        <v>6.007508933166146E-2</v>
      </c>
      <c r="H40" s="39">
        <v>0.44109345300195796</v>
      </c>
      <c r="I40" s="39">
        <v>0.43917899999999999</v>
      </c>
      <c r="J40" s="39">
        <v>0.352518</v>
      </c>
      <c r="K40" s="136">
        <v>0.52268655978</v>
      </c>
      <c r="L40" s="42" t="s">
        <v>60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</row>
    <row r="41" spans="1:78" x14ac:dyDescent="0.2">
      <c r="A41" s="41" t="s">
        <v>61</v>
      </c>
      <c r="B41" s="39">
        <v>398.46631127282222</v>
      </c>
      <c r="C41" s="39">
        <v>454.36298252133031</v>
      </c>
      <c r="D41" s="39">
        <v>584.80851099999995</v>
      </c>
      <c r="E41" s="39">
        <v>606.24938899999995</v>
      </c>
      <c r="F41" s="136">
        <v>578.12572868639995</v>
      </c>
      <c r="G41" s="39">
        <v>7.5109481115323007</v>
      </c>
      <c r="H41" s="39">
        <v>3.2442083148733047</v>
      </c>
      <c r="I41" s="39">
        <v>26.231449000000001</v>
      </c>
      <c r="J41" s="39">
        <v>24.389237999999999</v>
      </c>
      <c r="K41" s="136">
        <v>26.429826293640001</v>
      </c>
      <c r="L41" s="42" t="s">
        <v>62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</row>
    <row r="42" spans="1:78" x14ac:dyDescent="0.2">
      <c r="A42" s="41" t="s">
        <v>55</v>
      </c>
      <c r="B42" s="51">
        <v>0.75560451985590971</v>
      </c>
      <c r="C42" s="51">
        <v>0.92937431221506062</v>
      </c>
      <c r="D42" s="51">
        <v>0.249616</v>
      </c>
      <c r="E42" s="39">
        <v>0.11304400000000001</v>
      </c>
      <c r="F42" s="136">
        <v>1.6793093327999999</v>
      </c>
      <c r="G42" s="39" t="s">
        <v>293</v>
      </c>
      <c r="H42" s="39" t="s">
        <v>293</v>
      </c>
      <c r="I42" s="39" t="s">
        <v>293</v>
      </c>
      <c r="J42" s="39" t="s">
        <v>293</v>
      </c>
      <c r="K42" s="136" t="s">
        <v>293</v>
      </c>
      <c r="L42" s="48" t="s">
        <v>56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</row>
    <row r="43" spans="1:78" s="101" customFormat="1" ht="13.5" thickBot="1" x14ac:dyDescent="0.25">
      <c r="A43" s="52" t="s">
        <v>333</v>
      </c>
      <c r="B43" s="54">
        <v>1.2020924990396396</v>
      </c>
      <c r="C43" s="54">
        <v>1.3256527704334653</v>
      </c>
      <c r="D43" s="54">
        <v>3.1309930000000001</v>
      </c>
      <c r="E43" s="54">
        <v>3.3773339999999998</v>
      </c>
      <c r="F43" s="138">
        <v>1.1619203248000001</v>
      </c>
      <c r="G43" s="54" t="s">
        <v>293</v>
      </c>
      <c r="H43" s="54" t="s">
        <v>293</v>
      </c>
      <c r="I43" s="54" t="s">
        <v>293</v>
      </c>
      <c r="J43" s="54" t="s">
        <v>293</v>
      </c>
      <c r="K43" s="138" t="s">
        <v>293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</row>
    <row r="44" spans="1:78" s="101" customFormat="1" ht="20.25" customHeight="1" thickBot="1" x14ac:dyDescent="0.25">
      <c r="A44" s="206" t="s">
        <v>252</v>
      </c>
      <c r="B44" s="57">
        <v>706.15026201538024</v>
      </c>
      <c r="C44" s="57">
        <v>784.99464063683536</v>
      </c>
      <c r="D44" s="57">
        <v>809.01975900000002</v>
      </c>
      <c r="E44" s="57">
        <v>819.80737399999998</v>
      </c>
      <c r="F44" s="139">
        <v>879.09314118399993</v>
      </c>
      <c r="G44" s="57">
        <v>12.180134667932652</v>
      </c>
      <c r="H44" s="57">
        <v>15.298798788069343</v>
      </c>
      <c r="I44" s="57">
        <v>15.883680999999999</v>
      </c>
      <c r="J44" s="57">
        <v>8.9708559999999995</v>
      </c>
      <c r="K44" s="139">
        <v>21.749697046769999</v>
      </c>
      <c r="L44" s="207" t="s">
        <v>261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</row>
    <row r="45" spans="1:78" x14ac:dyDescent="0.2">
      <c r="A45" s="41" t="s">
        <v>243</v>
      </c>
      <c r="B45" s="39">
        <v>10.259308250404077</v>
      </c>
      <c r="C45" s="39">
        <v>5.184083405982479</v>
      </c>
      <c r="D45" s="39" t="s">
        <v>293</v>
      </c>
      <c r="E45" s="39">
        <v>5.7256869999999997</v>
      </c>
      <c r="F45" s="136">
        <v>3.9658869407999999</v>
      </c>
      <c r="G45" s="39">
        <v>6.8964767447760006E-2</v>
      </c>
      <c r="H45" s="39" t="s">
        <v>293</v>
      </c>
      <c r="I45" s="39">
        <v>0.102412</v>
      </c>
      <c r="J45" s="39">
        <v>6.9872000000000004E-2</v>
      </c>
      <c r="K45" s="136">
        <v>0.12621902138999999</v>
      </c>
      <c r="L45" s="42" t="s">
        <v>263</v>
      </c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</row>
    <row r="46" spans="1:78" x14ac:dyDescent="0.2">
      <c r="A46" s="41" t="s">
        <v>71</v>
      </c>
      <c r="B46" s="39">
        <v>126.464495647573</v>
      </c>
      <c r="C46" s="39">
        <v>205.97066999185378</v>
      </c>
      <c r="D46" s="39">
        <v>185.95790099999999</v>
      </c>
      <c r="E46" s="39">
        <v>189.73681400000001</v>
      </c>
      <c r="F46" s="136">
        <v>192.52402896320001</v>
      </c>
      <c r="G46" s="39">
        <v>3.6878392972334368</v>
      </c>
      <c r="H46" s="39">
        <v>9.0594639207671754</v>
      </c>
      <c r="I46" s="39">
        <v>7.4043070000000002</v>
      </c>
      <c r="J46" s="39">
        <v>1.3313060000000001</v>
      </c>
      <c r="K46" s="136">
        <v>15.685656058380001</v>
      </c>
      <c r="L46" s="42" t="s">
        <v>72</v>
      </c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</row>
    <row r="47" spans="1:78" x14ac:dyDescent="0.2">
      <c r="A47" s="41" t="s">
        <v>73</v>
      </c>
      <c r="B47" s="39">
        <v>7.6403394965535734</v>
      </c>
      <c r="C47" s="39">
        <v>21.4606944305498</v>
      </c>
      <c r="D47" s="39">
        <v>50.620463999999998</v>
      </c>
      <c r="E47" s="39">
        <v>29.618915999999999</v>
      </c>
      <c r="F47" s="136">
        <v>13.3717359696</v>
      </c>
      <c r="G47" s="39">
        <v>0.88397031217157485</v>
      </c>
      <c r="H47" s="39">
        <v>0.5615397807663175</v>
      </c>
      <c r="I47" s="39">
        <v>1.0780419999999999</v>
      </c>
      <c r="J47" s="39">
        <v>2.0864400000000001</v>
      </c>
      <c r="K47" s="136">
        <v>0.39195342417000001</v>
      </c>
      <c r="L47" s="42" t="s">
        <v>74</v>
      </c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</row>
    <row r="48" spans="1:78" s="101" customFormat="1" ht="13.5" thickBot="1" x14ac:dyDescent="0.25">
      <c r="A48" s="59" t="s">
        <v>334</v>
      </c>
      <c r="B48" s="60">
        <v>7.1822257173712947</v>
      </c>
      <c r="C48" s="60">
        <v>8.9642852038701761</v>
      </c>
      <c r="D48" s="60">
        <v>13.850624</v>
      </c>
      <c r="E48" s="60">
        <v>10.053570000000001</v>
      </c>
      <c r="F48" s="140">
        <v>20.835340758400001</v>
      </c>
      <c r="G48" s="60">
        <v>3.1966492472946824</v>
      </c>
      <c r="H48" s="60">
        <v>0.42883837589858659</v>
      </c>
      <c r="I48" s="60">
        <v>0.19834099999999999</v>
      </c>
      <c r="J48" s="60">
        <v>0.122282</v>
      </c>
      <c r="K48" s="140">
        <v>0.13573589106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</row>
    <row r="49" spans="1:78" ht="13.5" thickBot="1" x14ac:dyDescent="0.25">
      <c r="A49" s="194" t="s">
        <v>76</v>
      </c>
      <c r="B49" s="27">
        <v>3540.0759119802274</v>
      </c>
      <c r="C49" s="27">
        <v>3693.1726179417187</v>
      </c>
      <c r="D49" s="27">
        <v>4055.479585</v>
      </c>
      <c r="E49" s="27">
        <v>3958.2631500000002</v>
      </c>
      <c r="F49" s="133">
        <v>3816.1551534144</v>
      </c>
      <c r="G49" s="27">
        <v>271.41167581123301</v>
      </c>
      <c r="H49" s="27">
        <v>341.93058552829029</v>
      </c>
      <c r="I49" s="27">
        <v>262.81845199999998</v>
      </c>
      <c r="J49" s="27">
        <v>334.60130400000003</v>
      </c>
      <c r="K49" s="133">
        <v>269.66600014431003</v>
      </c>
      <c r="L49" s="208" t="s">
        <v>77</v>
      </c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</row>
    <row r="50" spans="1:78" s="101" customFormat="1" ht="20.25" customHeight="1" thickBot="1" x14ac:dyDescent="0.25">
      <c r="A50" s="209" t="s">
        <v>7</v>
      </c>
      <c r="B50" s="30">
        <v>2950.343928708623</v>
      </c>
      <c r="C50" s="30">
        <v>3018.9236147832676</v>
      </c>
      <c r="D50" s="30">
        <v>3279.3032109999999</v>
      </c>
      <c r="E50" s="30">
        <v>3343.4255480000002</v>
      </c>
      <c r="F50" s="64">
        <v>3129.4344035775998</v>
      </c>
      <c r="G50" s="30">
        <v>188.94247620842364</v>
      </c>
      <c r="H50" s="30">
        <v>296.60053808006171</v>
      </c>
      <c r="I50" s="30">
        <v>217.03202200000001</v>
      </c>
      <c r="J50" s="30">
        <v>174.28663499999999</v>
      </c>
      <c r="K50" s="64">
        <v>204.00071631555002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</row>
    <row r="51" spans="1:78" x14ac:dyDescent="0.2">
      <c r="A51" s="41" t="s">
        <v>78</v>
      </c>
      <c r="B51" s="39">
        <v>262.57650631663637</v>
      </c>
      <c r="C51" s="39">
        <v>293.59959840505354</v>
      </c>
      <c r="D51" s="39">
        <v>348.71422899999999</v>
      </c>
      <c r="E51" s="39">
        <v>266.58447999999999</v>
      </c>
      <c r="F51" s="136">
        <v>272.42824943840003</v>
      </c>
      <c r="G51" s="39">
        <v>1.3413266748327524</v>
      </c>
      <c r="H51" s="39">
        <v>7.5890511783453141</v>
      </c>
      <c r="I51" s="39">
        <v>12.669847000000001</v>
      </c>
      <c r="J51" s="39">
        <v>20.453519</v>
      </c>
      <c r="K51" s="136">
        <v>2.0757080559599999</v>
      </c>
      <c r="L51" s="42" t="s">
        <v>79</v>
      </c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</row>
    <row r="52" spans="1:78" ht="13.5" thickBot="1" x14ac:dyDescent="0.25">
      <c r="A52" s="41" t="s">
        <v>80</v>
      </c>
      <c r="B52" s="39">
        <v>2687.7674223919867</v>
      </c>
      <c r="C52" s="39">
        <v>2725.3240163782139</v>
      </c>
      <c r="D52" s="39">
        <v>2930.5889820000002</v>
      </c>
      <c r="E52" s="39">
        <v>3076.8410680000002</v>
      </c>
      <c r="F52" s="136">
        <v>2857.0061541392001</v>
      </c>
      <c r="G52" s="39">
        <v>187.60114953359087</v>
      </c>
      <c r="H52" s="39">
        <v>289.01148690171641</v>
      </c>
      <c r="I52" s="39">
        <v>204.36217500000001</v>
      </c>
      <c r="J52" s="39">
        <v>153.83311599999999</v>
      </c>
      <c r="K52" s="136">
        <v>201.92500825958999</v>
      </c>
      <c r="L52" s="42" t="s">
        <v>232</v>
      </c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</row>
    <row r="53" spans="1:78" s="101" customFormat="1" ht="20.25" customHeight="1" thickBot="1" x14ac:dyDescent="0.25">
      <c r="A53" s="211" t="s">
        <v>81</v>
      </c>
      <c r="B53" s="30">
        <v>589.73198327160458</v>
      </c>
      <c r="C53" s="30">
        <v>674.24900315845127</v>
      </c>
      <c r="D53" s="30">
        <v>776.17637400000001</v>
      </c>
      <c r="E53" s="30">
        <v>614.83760199999995</v>
      </c>
      <c r="F53" s="64">
        <v>686.7207498368</v>
      </c>
      <c r="G53" s="30">
        <v>82.469199602809326</v>
      </c>
      <c r="H53" s="30">
        <v>45.330047448228555</v>
      </c>
      <c r="I53" s="30">
        <v>45.786430000000003</v>
      </c>
      <c r="J53" s="30">
        <v>160.31466900000001</v>
      </c>
      <c r="K53" s="64">
        <v>65.665283828759996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</row>
    <row r="54" spans="1:78" ht="25.5" x14ac:dyDescent="0.2">
      <c r="A54" s="205" t="s">
        <v>83</v>
      </c>
      <c r="B54" s="67">
        <v>565.49155245018812</v>
      </c>
      <c r="C54" s="67">
        <v>652.69907533120875</v>
      </c>
      <c r="D54" s="67">
        <v>753.54632900000001</v>
      </c>
      <c r="E54" s="67">
        <v>588.49681299999997</v>
      </c>
      <c r="F54" s="141">
        <v>660.54851936159992</v>
      </c>
      <c r="G54" s="67">
        <v>82.074070986960848</v>
      </c>
      <c r="H54" s="67">
        <v>26.580440468193967</v>
      </c>
      <c r="I54" s="67">
        <v>45.500005999999999</v>
      </c>
      <c r="J54" s="67">
        <v>160.045118</v>
      </c>
      <c r="K54" s="141">
        <v>65.394792653189995</v>
      </c>
      <c r="L54" s="87" t="s">
        <v>322</v>
      </c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</row>
    <row r="55" spans="1:78" x14ac:dyDescent="0.2">
      <c r="A55" s="41" t="s">
        <v>85</v>
      </c>
      <c r="B55" s="39">
        <v>38.343399604258934</v>
      </c>
      <c r="C55" s="39">
        <v>53.326256592016698</v>
      </c>
      <c r="D55" s="39">
        <v>77.119488000000004</v>
      </c>
      <c r="E55" s="39">
        <v>58.823214</v>
      </c>
      <c r="F55" s="136">
        <v>50.245843534400002</v>
      </c>
      <c r="G55" s="39">
        <v>10.513546521320007</v>
      </c>
      <c r="H55" s="39">
        <v>13.648550828200255</v>
      </c>
      <c r="I55" s="39">
        <v>0.10431699999999999</v>
      </c>
      <c r="J55" s="39" t="s">
        <v>293</v>
      </c>
      <c r="K55" s="136">
        <v>10.871778726270001</v>
      </c>
      <c r="L55" s="42" t="s">
        <v>86</v>
      </c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</row>
    <row r="56" spans="1:78" x14ac:dyDescent="0.2">
      <c r="A56" s="41" t="s">
        <v>87</v>
      </c>
      <c r="B56" s="39">
        <v>0.19439874174633434</v>
      </c>
      <c r="C56" s="39" t="s">
        <v>293</v>
      </c>
      <c r="D56" s="39">
        <v>0.14311599999999999</v>
      </c>
      <c r="E56" s="39">
        <v>0.43723099999999998</v>
      </c>
      <c r="F56" s="136">
        <v>0.23396989599999998</v>
      </c>
      <c r="G56" s="39" t="s">
        <v>293</v>
      </c>
      <c r="H56" s="39" t="s">
        <v>293</v>
      </c>
      <c r="I56" s="39" t="s">
        <v>293</v>
      </c>
      <c r="J56" s="39" t="s">
        <v>293</v>
      </c>
      <c r="K56" s="136" t="s">
        <v>293</v>
      </c>
      <c r="L56" s="42" t="s">
        <v>88</v>
      </c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</row>
    <row r="57" spans="1:78" x14ac:dyDescent="0.2">
      <c r="A57" s="41" t="s">
        <v>89</v>
      </c>
      <c r="B57" s="39">
        <v>365.66207988751097</v>
      </c>
      <c r="C57" s="39">
        <v>365.04886310042735</v>
      </c>
      <c r="D57" s="39">
        <v>411.315742</v>
      </c>
      <c r="E57" s="39">
        <v>305.06645200000003</v>
      </c>
      <c r="F57" s="136">
        <v>325.40700292640003</v>
      </c>
      <c r="G57" s="39">
        <v>70.696018670860852</v>
      </c>
      <c r="H57" s="39">
        <v>12.29565462834603</v>
      </c>
      <c r="I57" s="39">
        <v>44.933672999999999</v>
      </c>
      <c r="J57" s="39">
        <v>158.95468600000001</v>
      </c>
      <c r="K57" s="136">
        <v>48.889206583140002</v>
      </c>
      <c r="L57" s="42" t="s">
        <v>90</v>
      </c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</row>
    <row r="58" spans="1:78" ht="15.75" customHeight="1" x14ac:dyDescent="0.2">
      <c r="A58" s="41" t="s">
        <v>91</v>
      </c>
      <c r="B58" s="39">
        <v>15.331520124085845</v>
      </c>
      <c r="C58" s="39">
        <v>12.892366123108145</v>
      </c>
      <c r="D58" s="39">
        <v>14.194478</v>
      </c>
      <c r="E58" s="39">
        <v>11.240727</v>
      </c>
      <c r="F58" s="136">
        <v>11.458137713599999</v>
      </c>
      <c r="G58" s="39" t="s">
        <v>293</v>
      </c>
      <c r="H58" s="39" t="s">
        <v>293</v>
      </c>
      <c r="I58" s="39" t="s">
        <v>293</v>
      </c>
      <c r="J58" s="39" t="s">
        <v>293</v>
      </c>
      <c r="K58" s="136" t="s">
        <v>293</v>
      </c>
      <c r="L58" s="233" t="s">
        <v>175</v>
      </c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  <c r="BT58" s="234"/>
      <c r="BU58" s="234"/>
      <c r="BV58" s="234"/>
      <c r="BW58" s="234"/>
      <c r="BX58" s="234"/>
      <c r="BY58" s="234"/>
      <c r="BZ58" s="234"/>
    </row>
    <row r="59" spans="1:78" x14ac:dyDescent="0.2">
      <c r="A59" s="41" t="s">
        <v>93</v>
      </c>
      <c r="B59" s="39">
        <v>1.9093709456472108</v>
      </c>
      <c r="C59" s="39">
        <v>2.1896178416772663</v>
      </c>
      <c r="D59" s="39">
        <v>4.044473</v>
      </c>
      <c r="E59" s="39">
        <v>5.7566439999999997</v>
      </c>
      <c r="F59" s="136">
        <v>8.924387136</v>
      </c>
      <c r="G59" s="39">
        <v>0.10801701831570862</v>
      </c>
      <c r="H59" s="39">
        <v>0.14119420902945506</v>
      </c>
      <c r="I59" s="39">
        <v>7.0100999999999997E-2</v>
      </c>
      <c r="J59" s="39">
        <v>0.104806</v>
      </c>
      <c r="K59" s="136" t="s">
        <v>293</v>
      </c>
      <c r="L59" s="42" t="s">
        <v>323</v>
      </c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</row>
    <row r="60" spans="1:78" x14ac:dyDescent="0.2">
      <c r="A60" s="41" t="s">
        <v>95</v>
      </c>
      <c r="B60" s="39">
        <v>134.56491313266025</v>
      </c>
      <c r="C60" s="39">
        <v>194.10747309599691</v>
      </c>
      <c r="D60" s="39">
        <v>222.14288500000001</v>
      </c>
      <c r="E60" s="39">
        <v>171.40178800000001</v>
      </c>
      <c r="F60" s="136">
        <v>219.8587679696</v>
      </c>
      <c r="G60" s="39" t="s">
        <v>293</v>
      </c>
      <c r="H60" s="39">
        <v>7.2744422689399901E-2</v>
      </c>
      <c r="I60" s="39">
        <v>7.7775999999999998E-2</v>
      </c>
      <c r="J60" s="39" t="s">
        <v>293</v>
      </c>
      <c r="K60" s="136">
        <v>0.27310058622</v>
      </c>
      <c r="L60" s="42" t="s">
        <v>96</v>
      </c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</row>
    <row r="61" spans="1:78" x14ac:dyDescent="0.2">
      <c r="A61" s="41" t="s">
        <v>55</v>
      </c>
      <c r="B61" s="51">
        <v>9.4858700142785697</v>
      </c>
      <c r="C61" s="51">
        <v>25.114661788455219</v>
      </c>
      <c r="D61" s="51">
        <v>24.586147</v>
      </c>
      <c r="E61" s="51">
        <v>35.770757000000003</v>
      </c>
      <c r="F61" s="159">
        <v>44.420410185600005</v>
      </c>
      <c r="G61" s="39">
        <v>0.75068312446998964</v>
      </c>
      <c r="H61" s="39">
        <v>0.42176044361235371</v>
      </c>
      <c r="I61" s="39">
        <v>0.298703</v>
      </c>
      <c r="J61" s="39">
        <v>0.91699299999999995</v>
      </c>
      <c r="K61" s="136">
        <v>5.33059715034</v>
      </c>
      <c r="L61" s="42" t="s">
        <v>56</v>
      </c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</row>
    <row r="62" spans="1:78" ht="13.5" thickBot="1" x14ac:dyDescent="0.25">
      <c r="A62" s="86" t="s">
        <v>324</v>
      </c>
      <c r="B62" s="39">
        <v>24.240430821416407</v>
      </c>
      <c r="C62" s="39">
        <v>21.549927827242715</v>
      </c>
      <c r="D62" s="39">
        <v>22.630044999999999</v>
      </c>
      <c r="E62" s="39">
        <v>26.340789000000001</v>
      </c>
      <c r="F62" s="136">
        <v>26.172230475199996</v>
      </c>
      <c r="G62" s="68">
        <v>0.39512861584848769</v>
      </c>
      <c r="H62" s="68">
        <v>18.749606980034585</v>
      </c>
      <c r="I62" s="68">
        <v>0.28642400000000001</v>
      </c>
      <c r="J62" s="68">
        <v>0.26955099999999999</v>
      </c>
      <c r="K62" s="142">
        <v>0.27049117556999996</v>
      </c>
      <c r="L62" s="87" t="s">
        <v>98</v>
      </c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</row>
    <row r="63" spans="1:78" ht="13.5" thickBot="1" x14ac:dyDescent="0.25">
      <c r="A63" s="194" t="s">
        <v>99</v>
      </c>
      <c r="B63" s="15">
        <v>750.58861410896657</v>
      </c>
      <c r="C63" s="15">
        <v>643.50219733889753</v>
      </c>
      <c r="D63" s="15">
        <v>643.28090399999996</v>
      </c>
      <c r="E63" s="15">
        <v>715.63642000000004</v>
      </c>
      <c r="F63" s="130">
        <v>652.36273336479996</v>
      </c>
      <c r="G63" s="15">
        <v>43.821974501518461</v>
      </c>
      <c r="H63" s="15">
        <v>51.484754398250708</v>
      </c>
      <c r="I63" s="15">
        <v>60.190320999999997</v>
      </c>
      <c r="J63" s="15">
        <v>16.883723</v>
      </c>
      <c r="K63" s="130">
        <v>9.9434667601500006</v>
      </c>
      <c r="L63" s="208" t="s">
        <v>100</v>
      </c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</row>
    <row r="64" spans="1:78" ht="20.25" customHeight="1" thickBot="1" x14ac:dyDescent="0.25">
      <c r="A64" s="209" t="s">
        <v>7</v>
      </c>
      <c r="B64" s="30">
        <v>750.38044415774561</v>
      </c>
      <c r="C64" s="30">
        <v>643.08281645253044</v>
      </c>
      <c r="D64" s="30">
        <v>642.28708400000005</v>
      </c>
      <c r="E64" s="30">
        <v>714.39766799999995</v>
      </c>
      <c r="F64" s="64">
        <v>651.44443018559991</v>
      </c>
      <c r="G64" s="30">
        <v>43.760812211438804</v>
      </c>
      <c r="H64" s="30">
        <v>51.479252118734905</v>
      </c>
      <c r="I64" s="30">
        <v>59.906362999999999</v>
      </c>
      <c r="J64" s="30">
        <v>16.877376999999999</v>
      </c>
      <c r="K64" s="64">
        <v>9.601271639190001</v>
      </c>
      <c r="L64" s="210" t="s">
        <v>101</v>
      </c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</row>
    <row r="65" spans="1:78" x14ac:dyDescent="0.2">
      <c r="A65" s="41" t="s">
        <v>102</v>
      </c>
      <c r="B65" s="39">
        <v>664.84929585631562</v>
      </c>
      <c r="C65" s="39">
        <v>571.84164511011704</v>
      </c>
      <c r="D65" s="39">
        <v>571.55127400000003</v>
      </c>
      <c r="E65" s="39">
        <v>651.77770699999996</v>
      </c>
      <c r="F65" s="136">
        <v>583.45066817600002</v>
      </c>
      <c r="G65" s="39">
        <v>43.62167588371301</v>
      </c>
      <c r="H65" s="39">
        <v>51.463599205385087</v>
      </c>
      <c r="I65" s="39">
        <v>59.023119999999999</v>
      </c>
      <c r="J65" s="39">
        <v>16.823129000000002</v>
      </c>
      <c r="K65" s="136">
        <v>9.5651055399900002</v>
      </c>
      <c r="L65" s="42" t="s">
        <v>325</v>
      </c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</row>
    <row r="66" spans="1:78" ht="13.5" thickBot="1" x14ac:dyDescent="0.25">
      <c r="A66" s="41" t="s">
        <v>104</v>
      </c>
      <c r="B66" s="39">
        <v>85.531148301430036</v>
      </c>
      <c r="C66" s="39">
        <v>71.241171342413296</v>
      </c>
      <c r="D66" s="39">
        <v>70.735810000000001</v>
      </c>
      <c r="E66" s="39">
        <v>62.619961000000004</v>
      </c>
      <c r="F66" s="136">
        <v>67.993762009600005</v>
      </c>
      <c r="G66" s="39">
        <v>0.13913632772579348</v>
      </c>
      <c r="H66" s="39" t="s">
        <v>293</v>
      </c>
      <c r="I66" s="39">
        <v>0.883243</v>
      </c>
      <c r="J66" s="39">
        <v>5.4247999999999998E-2</v>
      </c>
      <c r="K66" s="136" t="s">
        <v>293</v>
      </c>
      <c r="L66" s="42" t="s">
        <v>105</v>
      </c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</row>
    <row r="67" spans="1:78" ht="20.25" customHeight="1" thickBot="1" x14ac:dyDescent="0.25">
      <c r="A67" s="211" t="s">
        <v>81</v>
      </c>
      <c r="B67" s="30">
        <v>0.20816995122092646</v>
      </c>
      <c r="C67" s="30">
        <v>0.41938088636720927</v>
      </c>
      <c r="D67" s="30">
        <v>0.99382000000000004</v>
      </c>
      <c r="E67" s="30">
        <v>1.2387520000000001</v>
      </c>
      <c r="F67" s="64">
        <v>0.91830317920000004</v>
      </c>
      <c r="G67" s="30">
        <v>6.1162290079655575E-2</v>
      </c>
      <c r="H67" s="30" t="s">
        <v>293</v>
      </c>
      <c r="I67" s="30">
        <v>0.28395799999999999</v>
      </c>
      <c r="J67" s="30" t="s">
        <v>293</v>
      </c>
      <c r="K67" s="64">
        <v>0.34219512096000004</v>
      </c>
      <c r="L67" s="212" t="s">
        <v>106</v>
      </c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</row>
    <row r="68" spans="1:78" ht="13.5" thickBot="1" x14ac:dyDescent="0.25">
      <c r="A68" s="213" t="s">
        <v>107</v>
      </c>
      <c r="B68" s="15">
        <v>14238.152951025231</v>
      </c>
      <c r="C68" s="15">
        <v>15303.830894227609</v>
      </c>
      <c r="D68" s="15">
        <v>16788.605600999999</v>
      </c>
      <c r="E68" s="15">
        <v>18548.191014</v>
      </c>
      <c r="F68" s="130">
        <v>18599.0105757776</v>
      </c>
      <c r="G68" s="15">
        <v>4832.6920213961102</v>
      </c>
      <c r="H68" s="15">
        <v>5356.9349373311807</v>
      </c>
      <c r="I68" s="15">
        <v>5993.5593479999998</v>
      </c>
      <c r="J68" s="15">
        <v>6003.6232499999996</v>
      </c>
      <c r="K68" s="130">
        <v>4964.6356102543214</v>
      </c>
      <c r="L68" s="214" t="s">
        <v>108</v>
      </c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</row>
    <row r="69" spans="1:78" ht="20.25" customHeight="1" thickBot="1" x14ac:dyDescent="0.25">
      <c r="A69" s="209" t="s">
        <v>225</v>
      </c>
      <c r="B69" s="30">
        <v>1661.2383760120026</v>
      </c>
      <c r="C69" s="30">
        <v>2139.9979134212745</v>
      </c>
      <c r="D69" s="30">
        <v>2225.085834</v>
      </c>
      <c r="E69" s="30">
        <v>2235.5828710000001</v>
      </c>
      <c r="F69" s="64">
        <v>2144.4245476975998</v>
      </c>
      <c r="G69" s="30">
        <v>5.5637317078474151</v>
      </c>
      <c r="H69" s="30">
        <v>6.887324748824514</v>
      </c>
      <c r="I69" s="30">
        <v>9.4197450000000007</v>
      </c>
      <c r="J69" s="30">
        <v>11.107536</v>
      </c>
      <c r="K69" s="64">
        <v>5.5583704453199996</v>
      </c>
      <c r="L69" s="212" t="s">
        <v>208</v>
      </c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</row>
    <row r="70" spans="1:78" ht="13.5" thickBot="1" x14ac:dyDescent="0.25">
      <c r="A70" s="215" t="s">
        <v>111</v>
      </c>
      <c r="B70" s="75">
        <v>12576.914575013227</v>
      </c>
      <c r="C70" s="75">
        <v>13163.832980806334</v>
      </c>
      <c r="D70" s="75">
        <v>14563.519767</v>
      </c>
      <c r="E70" s="75">
        <v>16312.608142999999</v>
      </c>
      <c r="F70" s="143">
        <v>16454.586028080001</v>
      </c>
      <c r="G70" s="75">
        <v>4827.128289688264</v>
      </c>
      <c r="H70" s="75">
        <v>5350.0476125823552</v>
      </c>
      <c r="I70" s="75">
        <v>5984.1396029999996</v>
      </c>
      <c r="J70" s="75">
        <v>5992.5157140000001</v>
      </c>
      <c r="K70" s="143">
        <v>4959.0772398090012</v>
      </c>
      <c r="L70" s="216" t="s">
        <v>106</v>
      </c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4"/>
      <c r="BW70" s="234"/>
      <c r="BX70" s="234"/>
      <c r="BY70" s="234"/>
      <c r="BZ70" s="234"/>
    </row>
    <row r="71" spans="1:78" ht="13.5" thickBot="1" x14ac:dyDescent="0.25">
      <c r="A71" s="194" t="s">
        <v>112</v>
      </c>
      <c r="B71" s="77">
        <v>4295.3887032594284</v>
      </c>
      <c r="C71" s="77">
        <v>4571.7705156421944</v>
      </c>
      <c r="D71" s="77">
        <v>5580.9023719999996</v>
      </c>
      <c r="E71" s="77">
        <v>6183.1928390000003</v>
      </c>
      <c r="F71" s="145">
        <v>5824.5932172543999</v>
      </c>
      <c r="G71" s="77">
        <v>2044.5668954620241</v>
      </c>
      <c r="H71" s="77">
        <v>2280.8772312815308</v>
      </c>
      <c r="I71" s="77">
        <v>2837.168713</v>
      </c>
      <c r="J71" s="77">
        <v>2960.890449</v>
      </c>
      <c r="K71" s="145">
        <v>2560.0335135421205</v>
      </c>
      <c r="L71" s="208" t="s">
        <v>302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</row>
    <row r="72" spans="1:78" s="101" customFormat="1" ht="25.5" x14ac:dyDescent="0.2">
      <c r="A72" s="78" t="s">
        <v>114</v>
      </c>
      <c r="B72" s="79">
        <v>523.96800730598898</v>
      </c>
      <c r="C72" s="79">
        <v>556.01454888453793</v>
      </c>
      <c r="D72" s="79">
        <v>651.20049600000004</v>
      </c>
      <c r="E72" s="79">
        <v>798.300793</v>
      </c>
      <c r="F72" s="147">
        <v>797.0360786384</v>
      </c>
      <c r="G72" s="79">
        <v>310.46708680935575</v>
      </c>
      <c r="H72" s="79">
        <v>330.93878892684114</v>
      </c>
      <c r="I72" s="79">
        <v>370.98292600000002</v>
      </c>
      <c r="J72" s="79">
        <v>288.541628</v>
      </c>
      <c r="K72" s="147">
        <v>216.00375267471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</row>
    <row r="73" spans="1:78" x14ac:dyDescent="0.2">
      <c r="A73" s="41" t="s">
        <v>116</v>
      </c>
      <c r="B73" s="47">
        <v>104.98141611521429</v>
      </c>
      <c r="C73" s="47">
        <v>166.23780566234583</v>
      </c>
      <c r="D73" s="47">
        <v>189.957245</v>
      </c>
      <c r="E73" s="47">
        <v>238.35440199999999</v>
      </c>
      <c r="F73" s="137">
        <v>229.49717785759998</v>
      </c>
      <c r="G73" s="47">
        <v>82.377635555813271</v>
      </c>
      <c r="H73" s="47">
        <v>89.148315016221005</v>
      </c>
      <c r="I73" s="47">
        <v>73.851661000000007</v>
      </c>
      <c r="J73" s="47">
        <v>88.123553999999999</v>
      </c>
      <c r="K73" s="137">
        <v>55.360059678000006</v>
      </c>
      <c r="L73" s="42" t="s">
        <v>233</v>
      </c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234"/>
    </row>
    <row r="74" spans="1:78" ht="13.5" thickBot="1" x14ac:dyDescent="0.25">
      <c r="A74" s="81" t="s">
        <v>118</v>
      </c>
      <c r="B74" s="82">
        <v>418.98659119077473</v>
      </c>
      <c r="C74" s="82">
        <v>389.77674322219207</v>
      </c>
      <c r="D74" s="82">
        <v>461.24325099999999</v>
      </c>
      <c r="E74" s="82">
        <v>559.94639099999995</v>
      </c>
      <c r="F74" s="149">
        <v>567.53890078079996</v>
      </c>
      <c r="G74" s="82">
        <v>228.08945125354248</v>
      </c>
      <c r="H74" s="82">
        <v>241.79047391062014</v>
      </c>
      <c r="I74" s="82">
        <v>297.13126499999998</v>
      </c>
      <c r="J74" s="82">
        <v>200.41807399999999</v>
      </c>
      <c r="K74" s="149">
        <v>160.64369299671</v>
      </c>
      <c r="L74" s="83" t="s">
        <v>119</v>
      </c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</row>
    <row r="75" spans="1:78" s="236" customFormat="1" ht="25.5" x14ac:dyDescent="0.2">
      <c r="A75" s="78" t="s">
        <v>120</v>
      </c>
      <c r="B75" s="19">
        <v>1144.0200516057955</v>
      </c>
      <c r="C75" s="19">
        <v>1439.8745373083134</v>
      </c>
      <c r="D75" s="19">
        <v>1437.895927</v>
      </c>
      <c r="E75" s="19">
        <v>1708.3102650000001</v>
      </c>
      <c r="F75" s="150">
        <v>1813.8826956448002</v>
      </c>
      <c r="G75" s="19">
        <v>436.03015894874937</v>
      </c>
      <c r="H75" s="19">
        <v>593.54964556744937</v>
      </c>
      <c r="I75" s="19">
        <v>436.74646300000001</v>
      </c>
      <c r="J75" s="19">
        <v>410.50455199999999</v>
      </c>
      <c r="K75" s="150">
        <v>328.60124493273003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</row>
    <row r="76" spans="1:78" x14ac:dyDescent="0.2">
      <c r="A76" s="41" t="s">
        <v>122</v>
      </c>
      <c r="B76" s="47">
        <v>167.52705317861259</v>
      </c>
      <c r="C76" s="47">
        <v>184.88956496262739</v>
      </c>
      <c r="D76" s="47">
        <v>213.93608399999999</v>
      </c>
      <c r="E76" s="47">
        <v>235.730142</v>
      </c>
      <c r="F76" s="137">
        <v>231.10984373759999</v>
      </c>
      <c r="G76" s="47">
        <v>127.68334915814422</v>
      </c>
      <c r="H76" s="47">
        <v>336.85432893627365</v>
      </c>
      <c r="I76" s="47">
        <v>185.21032700000001</v>
      </c>
      <c r="J76" s="47">
        <v>180.56639000000001</v>
      </c>
      <c r="K76" s="137">
        <v>118.74981775272002</v>
      </c>
      <c r="L76" s="42" t="s">
        <v>123</v>
      </c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34"/>
    </row>
    <row r="77" spans="1:78" x14ac:dyDescent="0.2">
      <c r="A77" s="41" t="s">
        <v>124</v>
      </c>
      <c r="B77" s="47">
        <v>293.64503257978242</v>
      </c>
      <c r="C77" s="47">
        <v>289.66492546912292</v>
      </c>
      <c r="D77" s="47">
        <v>263.47851000000003</v>
      </c>
      <c r="E77" s="47">
        <v>261.374571</v>
      </c>
      <c r="F77" s="137">
        <v>253.04158460959997</v>
      </c>
      <c r="G77" s="47">
        <v>106.6112206365198</v>
      </c>
      <c r="H77" s="47">
        <v>102.16315330636978</v>
      </c>
      <c r="I77" s="47">
        <v>100.04138</v>
      </c>
      <c r="J77" s="47">
        <v>77.303397000000004</v>
      </c>
      <c r="K77" s="137">
        <v>80.474330816879998</v>
      </c>
      <c r="L77" s="42" t="s">
        <v>125</v>
      </c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</row>
    <row r="78" spans="1:78" x14ac:dyDescent="0.2">
      <c r="A78" s="41" t="s">
        <v>126</v>
      </c>
      <c r="B78" s="47">
        <v>122.50810689357755</v>
      </c>
      <c r="C78" s="47">
        <v>123.16369281559503</v>
      </c>
      <c r="D78" s="47">
        <v>124.406806</v>
      </c>
      <c r="E78" s="47">
        <v>127.301007</v>
      </c>
      <c r="F78" s="137">
        <v>129.0412783296</v>
      </c>
      <c r="G78" s="47">
        <v>10.045564583348435</v>
      </c>
      <c r="H78" s="47">
        <v>10.144345514570322</v>
      </c>
      <c r="I78" s="47">
        <v>13.925777</v>
      </c>
      <c r="J78" s="47">
        <v>10.759423</v>
      </c>
      <c r="K78" s="137">
        <v>5.024867296680001</v>
      </c>
      <c r="L78" s="42" t="s">
        <v>127</v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234"/>
    </row>
    <row r="79" spans="1:78" x14ac:dyDescent="0.2">
      <c r="A79" s="41" t="s">
        <v>128</v>
      </c>
      <c r="B79" s="47">
        <v>80.167352811138741</v>
      </c>
      <c r="C79" s="47">
        <v>155.81192922782296</v>
      </c>
      <c r="D79" s="47">
        <v>114.445436</v>
      </c>
      <c r="E79" s="47">
        <v>92.894454999999994</v>
      </c>
      <c r="F79" s="137">
        <v>104.15016471679999</v>
      </c>
      <c r="G79" s="47">
        <v>33.299255629887874</v>
      </c>
      <c r="H79" s="47">
        <v>45.538187249003158</v>
      </c>
      <c r="I79" s="47">
        <v>41.606310999999998</v>
      </c>
      <c r="J79" s="47">
        <v>75.047008000000005</v>
      </c>
      <c r="K79" s="137">
        <v>45.45758227164</v>
      </c>
      <c r="L79" s="42" t="s">
        <v>129</v>
      </c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</row>
    <row r="80" spans="1:78" x14ac:dyDescent="0.2">
      <c r="A80" s="41" t="s">
        <v>130</v>
      </c>
      <c r="B80" s="47">
        <v>395.87711369945424</v>
      </c>
      <c r="C80" s="47">
        <v>477.03122007688904</v>
      </c>
      <c r="D80" s="47">
        <v>461.83740699999998</v>
      </c>
      <c r="E80" s="47">
        <v>566.60822499999995</v>
      </c>
      <c r="F80" s="137">
        <v>517.81119729759996</v>
      </c>
      <c r="G80" s="47">
        <v>146.38757619465244</v>
      </c>
      <c r="H80" s="47">
        <v>81.118248988866824</v>
      </c>
      <c r="I80" s="47">
        <v>62.207349999999998</v>
      </c>
      <c r="J80" s="47">
        <v>38.621066999999996</v>
      </c>
      <c r="K80" s="137">
        <v>42.736688291219998</v>
      </c>
      <c r="L80" s="42" t="s">
        <v>131</v>
      </c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234"/>
    </row>
    <row r="81" spans="1:78" x14ac:dyDescent="0.2">
      <c r="A81" s="41" t="s">
        <v>55</v>
      </c>
      <c r="B81" s="47">
        <v>84.29539244323</v>
      </c>
      <c r="C81" s="47">
        <v>209.31320475625617</v>
      </c>
      <c r="D81" s="47">
        <v>259.79168399999998</v>
      </c>
      <c r="E81" s="47">
        <v>424.40186499999999</v>
      </c>
      <c r="F81" s="137">
        <v>578.72862695359993</v>
      </c>
      <c r="G81" s="47">
        <v>12.003192746196611</v>
      </c>
      <c r="H81" s="47">
        <v>17.731381572365695</v>
      </c>
      <c r="I81" s="47">
        <v>33.755318000000003</v>
      </c>
      <c r="J81" s="47">
        <v>28.207267000000002</v>
      </c>
      <c r="K81" s="137">
        <v>36.157958503590002</v>
      </c>
      <c r="L81" s="42" t="s">
        <v>56</v>
      </c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</row>
    <row r="82" spans="1:78" s="236" customFormat="1" x14ac:dyDescent="0.2">
      <c r="A82" s="86" t="s">
        <v>132</v>
      </c>
      <c r="B82" s="22">
        <v>6613.5378128420152</v>
      </c>
      <c r="C82" s="22">
        <v>6596.1733789712889</v>
      </c>
      <c r="D82" s="22">
        <v>6893.5209720000003</v>
      </c>
      <c r="E82" s="22">
        <v>7622.8042459999997</v>
      </c>
      <c r="F82" s="132">
        <v>8019.0740365424008</v>
      </c>
      <c r="G82" s="22">
        <v>2036.0641484681341</v>
      </c>
      <c r="H82" s="22">
        <v>2144.6819468065341</v>
      </c>
      <c r="I82" s="22">
        <v>2339.241501</v>
      </c>
      <c r="J82" s="22">
        <v>2332.5790849999998</v>
      </c>
      <c r="K82" s="132">
        <v>1854.4387286594399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</row>
    <row r="83" spans="1:78" x14ac:dyDescent="0.2">
      <c r="A83" s="41" t="s">
        <v>134</v>
      </c>
      <c r="B83" s="47">
        <v>5.2642260217875034E-2</v>
      </c>
      <c r="C83" s="47" t="s">
        <v>293</v>
      </c>
      <c r="D83" s="47">
        <v>0.15283099999999999</v>
      </c>
      <c r="E83" s="47">
        <v>9.1964000000000004E-2</v>
      </c>
      <c r="F83" s="137">
        <v>0.12250644479999999</v>
      </c>
      <c r="G83" s="47">
        <v>8.7135407229160187</v>
      </c>
      <c r="H83" s="47">
        <v>12.722227780080319</v>
      </c>
      <c r="I83" s="47">
        <v>20.879339000000002</v>
      </c>
      <c r="J83" s="47">
        <v>9.0399809999999992</v>
      </c>
      <c r="K83" s="137">
        <v>7.3040927628899999</v>
      </c>
      <c r="L83" s="42" t="s">
        <v>135</v>
      </c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</row>
    <row r="84" spans="1:78" x14ac:dyDescent="0.2">
      <c r="A84" s="41" t="s">
        <v>136</v>
      </c>
      <c r="B84" s="39">
        <v>48.562822083221597</v>
      </c>
      <c r="C84" s="39">
        <v>50.84005159280273</v>
      </c>
      <c r="D84" s="39">
        <v>72.791583000000003</v>
      </c>
      <c r="E84" s="39">
        <v>70.096626000000001</v>
      </c>
      <c r="F84" s="136">
        <v>73.243577239999993</v>
      </c>
      <c r="G84" s="39">
        <v>3.4716820445172472</v>
      </c>
      <c r="H84" s="39">
        <v>4.9768475511283254</v>
      </c>
      <c r="I84" s="39">
        <v>5.6153190000000004</v>
      </c>
      <c r="J84" s="39">
        <v>5.0554139999999999</v>
      </c>
      <c r="K84" s="136">
        <v>7.8003694276200006</v>
      </c>
      <c r="L84" s="42" t="s">
        <v>137</v>
      </c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</row>
    <row r="85" spans="1:78" x14ac:dyDescent="0.2">
      <c r="A85" s="41" t="s">
        <v>138</v>
      </c>
      <c r="B85" s="39">
        <v>3713.6434162746705</v>
      </c>
      <c r="C85" s="39">
        <v>3601.0258607137243</v>
      </c>
      <c r="D85" s="39">
        <v>4011.8404529999998</v>
      </c>
      <c r="E85" s="39">
        <v>4452.1859290000002</v>
      </c>
      <c r="F85" s="136">
        <v>5067.8663482943994</v>
      </c>
      <c r="G85" s="39">
        <v>829.83092578767696</v>
      </c>
      <c r="H85" s="39">
        <v>839.49683797573277</v>
      </c>
      <c r="I85" s="39">
        <v>1035.7893309999999</v>
      </c>
      <c r="J85" s="39">
        <v>1038.831015</v>
      </c>
      <c r="K85" s="136">
        <v>807.28526306043</v>
      </c>
      <c r="L85" s="42" t="s">
        <v>139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</row>
    <row r="86" spans="1:78" x14ac:dyDescent="0.2">
      <c r="A86" s="41" t="s">
        <v>140</v>
      </c>
      <c r="B86" s="39">
        <v>17.603077502917323</v>
      </c>
      <c r="C86" s="39">
        <v>15.442451158337025</v>
      </c>
      <c r="D86" s="39">
        <v>13.558259</v>
      </c>
      <c r="E86" s="39">
        <v>24.094332999999999</v>
      </c>
      <c r="F86" s="136">
        <v>30.150612647999999</v>
      </c>
      <c r="G86" s="39">
        <v>91.196616631272235</v>
      </c>
      <c r="H86" s="39">
        <v>102.61204641923084</v>
      </c>
      <c r="I86" s="39">
        <v>83.363817999999995</v>
      </c>
      <c r="J86" s="39">
        <v>64.402818999999994</v>
      </c>
      <c r="K86" s="136">
        <v>57.233593256070002</v>
      </c>
      <c r="L86" s="42" t="s">
        <v>141</v>
      </c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4"/>
      <c r="BT86" s="234"/>
      <c r="BU86" s="234"/>
      <c r="BV86" s="234"/>
      <c r="BW86" s="234"/>
      <c r="BX86" s="234"/>
      <c r="BY86" s="234"/>
      <c r="BZ86" s="234"/>
    </row>
    <row r="87" spans="1:78" x14ac:dyDescent="0.2">
      <c r="A87" s="41" t="s">
        <v>142</v>
      </c>
      <c r="B87" s="39">
        <v>1493.8937116308737</v>
      </c>
      <c r="C87" s="39">
        <v>1302.9571751154051</v>
      </c>
      <c r="D87" s="39">
        <v>1162.316738</v>
      </c>
      <c r="E87" s="39">
        <v>1307.8286109999999</v>
      </c>
      <c r="F87" s="136">
        <v>1380.7126280416001</v>
      </c>
      <c r="G87" s="39">
        <v>638.98611282244565</v>
      </c>
      <c r="H87" s="39">
        <v>650.93602349544813</v>
      </c>
      <c r="I87" s="39">
        <v>722.36570200000006</v>
      </c>
      <c r="J87" s="39">
        <v>890.76613699999996</v>
      </c>
      <c r="K87" s="136">
        <v>755.30706274253998</v>
      </c>
      <c r="L87" s="42" t="s">
        <v>143</v>
      </c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</row>
    <row r="88" spans="1:78" x14ac:dyDescent="0.2">
      <c r="A88" s="41" t="s">
        <v>144</v>
      </c>
      <c r="B88" s="39">
        <v>0.67433626394334956</v>
      </c>
      <c r="C88" s="39">
        <v>0.26489545668919984</v>
      </c>
      <c r="D88" s="39">
        <v>8.9383000000000004E-2</v>
      </c>
      <c r="E88" s="39">
        <v>5.8397999999999999E-2</v>
      </c>
      <c r="F88" s="136">
        <v>964.62515433439989</v>
      </c>
      <c r="G88" s="39">
        <v>1.4246751081764744</v>
      </c>
      <c r="H88" s="39" t="s">
        <v>293</v>
      </c>
      <c r="I88" s="39">
        <v>0.37234099999999998</v>
      </c>
      <c r="J88" s="39" t="s">
        <v>293</v>
      </c>
      <c r="K88" s="136">
        <v>12.743696796599998</v>
      </c>
      <c r="L88" s="42" t="s">
        <v>209</v>
      </c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</row>
    <row r="89" spans="1:78" x14ac:dyDescent="0.2">
      <c r="A89" s="41" t="s">
        <v>146</v>
      </c>
      <c r="B89" s="39">
        <v>955.78834013437813</v>
      </c>
      <c r="C89" s="39">
        <v>1224.9527661459749</v>
      </c>
      <c r="D89" s="39">
        <v>1141.6935590000001</v>
      </c>
      <c r="E89" s="39">
        <v>1288.0025900000001</v>
      </c>
      <c r="F89" s="136">
        <v>5.73252E-2</v>
      </c>
      <c r="G89" s="39">
        <v>188.75695989678843</v>
      </c>
      <c r="H89" s="39">
        <v>62.753237055351505</v>
      </c>
      <c r="I89" s="39">
        <v>34.128777999999997</v>
      </c>
      <c r="J89" s="39">
        <v>25.807957999999999</v>
      </c>
      <c r="K89" s="136">
        <v>7.6314458220000006E-2</v>
      </c>
      <c r="L89" s="42" t="s">
        <v>147</v>
      </c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  <c r="BT89" s="234"/>
      <c r="BU89" s="234"/>
      <c r="BV89" s="234"/>
      <c r="BW89" s="234"/>
      <c r="BX89" s="234"/>
      <c r="BY89" s="234"/>
      <c r="BZ89" s="234"/>
    </row>
    <row r="90" spans="1:78" x14ac:dyDescent="0.2">
      <c r="A90" s="41" t="s">
        <v>148</v>
      </c>
      <c r="B90" s="39">
        <v>127.79720082047417</v>
      </c>
      <c r="C90" s="39">
        <v>126.66406797101656</v>
      </c>
      <c r="D90" s="39">
        <v>154.21457599999999</v>
      </c>
      <c r="E90" s="39">
        <v>171.17640800000001</v>
      </c>
      <c r="F90" s="136">
        <v>188.80890404799999</v>
      </c>
      <c r="G90" s="39">
        <v>247.07313237031508</v>
      </c>
      <c r="H90" s="39">
        <v>227.68723471152336</v>
      </c>
      <c r="I90" s="39">
        <v>221.66652999999999</v>
      </c>
      <c r="J90" s="39">
        <v>202.22599099999999</v>
      </c>
      <c r="K90" s="136">
        <v>150.8754922059</v>
      </c>
      <c r="L90" s="42" t="s">
        <v>149</v>
      </c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  <c r="BT90" s="234"/>
      <c r="BU90" s="234"/>
      <c r="BV90" s="234"/>
      <c r="BW90" s="234"/>
      <c r="BX90" s="234"/>
      <c r="BY90" s="234"/>
      <c r="BZ90" s="234"/>
    </row>
    <row r="91" spans="1:78" x14ac:dyDescent="0.2">
      <c r="A91" s="41" t="s">
        <v>150</v>
      </c>
      <c r="B91" s="39">
        <v>32.807416883502817</v>
      </c>
      <c r="C91" s="39">
        <v>30.457725343356536</v>
      </c>
      <c r="D91" s="39">
        <v>37.321727000000003</v>
      </c>
      <c r="E91" s="39">
        <v>41.511054000000001</v>
      </c>
      <c r="F91" s="136">
        <v>39.569408864000003</v>
      </c>
      <c r="G91" s="39">
        <v>15.346088614108966</v>
      </c>
      <c r="H91" s="39">
        <v>14.05386517271441</v>
      </c>
      <c r="I91" s="39">
        <v>17.665789</v>
      </c>
      <c r="J91" s="39">
        <v>18.737912999999999</v>
      </c>
      <c r="K91" s="136">
        <v>26.145367291890004</v>
      </c>
      <c r="L91" s="42" t="s">
        <v>151</v>
      </c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  <c r="BT91" s="234"/>
      <c r="BU91" s="234"/>
      <c r="BV91" s="234"/>
      <c r="BW91" s="234"/>
      <c r="BX91" s="234"/>
      <c r="BY91" s="234"/>
      <c r="BZ91" s="234"/>
    </row>
    <row r="92" spans="1:78" s="237" customFormat="1" ht="13.5" thickBot="1" x14ac:dyDescent="0.25">
      <c r="A92" s="41" t="s">
        <v>55</v>
      </c>
      <c r="B92" s="88">
        <v>222.71484898781611</v>
      </c>
      <c r="C92" s="88">
        <v>243.54599762758858</v>
      </c>
      <c r="D92" s="88">
        <v>299.54186299999998</v>
      </c>
      <c r="E92" s="39">
        <v>267.75833299999999</v>
      </c>
      <c r="F92" s="136">
        <v>273.91757142720002</v>
      </c>
      <c r="G92" s="39">
        <v>11.264414469917156</v>
      </c>
      <c r="H92" s="39">
        <v>229.44362664532449</v>
      </c>
      <c r="I92" s="39">
        <v>197.394554</v>
      </c>
      <c r="J92" s="39">
        <v>77.705005</v>
      </c>
      <c r="K92" s="136">
        <v>29.667476657279995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</row>
    <row r="93" spans="1:78" ht="13.5" thickBot="1" x14ac:dyDescent="0.25">
      <c r="A93" s="194" t="s">
        <v>152</v>
      </c>
      <c r="B93" s="15">
        <v>229.45259804738748</v>
      </c>
      <c r="C93" s="15">
        <v>209.23417915993767</v>
      </c>
      <c r="D93" s="15">
        <v>194.10808</v>
      </c>
      <c r="E93" s="15">
        <v>200.49672200000001</v>
      </c>
      <c r="F93" s="130">
        <v>235.66775211199999</v>
      </c>
      <c r="G93" s="15">
        <v>71.475382151062917</v>
      </c>
      <c r="H93" s="15">
        <v>77.515327778651169</v>
      </c>
      <c r="I93" s="15">
        <v>68.691564</v>
      </c>
      <c r="J93" s="15">
        <v>34.126717999999997</v>
      </c>
      <c r="K93" s="130">
        <v>63.075206086200005</v>
      </c>
      <c r="L93" s="208" t="s">
        <v>153</v>
      </c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</row>
    <row r="94" spans="1:78" s="101" customFormat="1" ht="20.25" customHeight="1" thickBot="1" x14ac:dyDescent="0.25">
      <c r="A94" s="211" t="s">
        <v>154</v>
      </c>
      <c r="B94" s="30">
        <v>109.07157042524045</v>
      </c>
      <c r="C94" s="30">
        <v>109.10592959940547</v>
      </c>
      <c r="D94" s="30">
        <v>143.67313200000001</v>
      </c>
      <c r="E94" s="30">
        <v>140.08434700000001</v>
      </c>
      <c r="F94" s="64">
        <v>158.11982333439997</v>
      </c>
      <c r="G94" s="30">
        <v>10.787281925649966</v>
      </c>
      <c r="H94" s="30">
        <v>28.219991139186234</v>
      </c>
      <c r="I94" s="30">
        <v>19.840630999999998</v>
      </c>
      <c r="J94" s="30">
        <v>2.8059789999999998</v>
      </c>
      <c r="K94" s="64">
        <v>15.992792002110001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</row>
    <row r="95" spans="1:78" s="101" customFormat="1" ht="20.25" customHeight="1" thickBot="1" x14ac:dyDescent="0.25">
      <c r="A95" s="219" t="s">
        <v>81</v>
      </c>
      <c r="B95" s="30">
        <v>120.381027622147</v>
      </c>
      <c r="C95" s="30">
        <v>100.12824956053223</v>
      </c>
      <c r="D95" s="30">
        <v>50.434947999999999</v>
      </c>
      <c r="E95" s="30">
        <v>60.412374999999997</v>
      </c>
      <c r="F95" s="64">
        <v>77.547928777599992</v>
      </c>
      <c r="G95" s="30">
        <v>60.68810022541296</v>
      </c>
      <c r="H95" s="30">
        <v>49.295336639464921</v>
      </c>
      <c r="I95" s="30">
        <v>48.850932999999998</v>
      </c>
      <c r="J95" s="57">
        <v>31.320739</v>
      </c>
      <c r="K95" s="139">
        <v>47.082414084090004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</row>
    <row r="96" spans="1:78" s="101" customFormat="1" ht="15.75" x14ac:dyDescent="0.2">
      <c r="A96" s="220" t="s">
        <v>253</v>
      </c>
      <c r="B96" s="19">
        <v>18.482485195949817</v>
      </c>
      <c r="C96" s="19">
        <v>22.84077689328436</v>
      </c>
      <c r="D96" s="19">
        <v>15.080294</v>
      </c>
      <c r="E96" s="19">
        <v>3.48786</v>
      </c>
      <c r="F96" s="150">
        <v>3.0231815039999996</v>
      </c>
      <c r="G96" s="19">
        <v>31.337883872464104</v>
      </c>
      <c r="H96" s="19">
        <v>16.108037615583598</v>
      </c>
      <c r="I96" s="19">
        <v>18.373069999999998</v>
      </c>
      <c r="J96" s="19">
        <v>12.536606000000001</v>
      </c>
      <c r="K96" s="150">
        <v>16.608004607039998</v>
      </c>
      <c r="L96" s="217" t="s">
        <v>262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</row>
    <row r="97" spans="1:78" s="252" customFormat="1" ht="12.75" customHeight="1" x14ac:dyDescent="0.2">
      <c r="A97" s="41" t="s">
        <v>156</v>
      </c>
      <c r="B97" s="47">
        <v>0.76449057396951492</v>
      </c>
      <c r="C97" s="47">
        <v>4.9852688971145191</v>
      </c>
      <c r="D97" s="47">
        <v>12.273548</v>
      </c>
      <c r="E97" s="47">
        <v>0.11602</v>
      </c>
      <c r="F97" s="137">
        <v>1.5399110623999999</v>
      </c>
      <c r="G97" s="47">
        <v>28.477397096449202</v>
      </c>
      <c r="H97" s="47">
        <v>12.33038687456232</v>
      </c>
      <c r="I97" s="47">
        <v>16.141089999999998</v>
      </c>
      <c r="J97" s="47">
        <v>10.555203000000001</v>
      </c>
      <c r="K97" s="137">
        <v>13.569347567159999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</row>
    <row r="98" spans="1:78" x14ac:dyDescent="0.2">
      <c r="A98" s="41" t="s">
        <v>244</v>
      </c>
      <c r="B98" s="39">
        <v>0.44164268785016925</v>
      </c>
      <c r="C98" s="39">
        <v>1.8155771676837549</v>
      </c>
      <c r="D98" s="39">
        <v>2.027657</v>
      </c>
      <c r="E98" s="39">
        <v>2.9044590000000001</v>
      </c>
      <c r="F98" s="136">
        <v>0.81780961119999995</v>
      </c>
      <c r="G98" s="39">
        <v>1.9593314440200336</v>
      </c>
      <c r="H98" s="39">
        <v>3.4029240685426823</v>
      </c>
      <c r="I98" s="39">
        <v>2.017639</v>
      </c>
      <c r="J98" s="39">
        <v>1.805714</v>
      </c>
      <c r="K98" s="136">
        <v>1.7760280461</v>
      </c>
      <c r="L98" s="42" t="s">
        <v>246</v>
      </c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234"/>
      <c r="BZ98" s="234"/>
    </row>
    <row r="99" spans="1:78" x14ac:dyDescent="0.2">
      <c r="A99" s="41" t="s">
        <v>245</v>
      </c>
      <c r="B99" s="39">
        <v>17.261805188121972</v>
      </c>
      <c r="C99" s="39">
        <v>15.96252733275214</v>
      </c>
      <c r="D99" s="39">
        <v>0.55456000000000005</v>
      </c>
      <c r="E99" s="39">
        <v>0.31661600000000001</v>
      </c>
      <c r="F99" s="136">
        <v>0.41246561440000001</v>
      </c>
      <c r="G99" s="39">
        <v>0.86236038530394521</v>
      </c>
      <c r="H99" s="39">
        <v>0.27239499221105884</v>
      </c>
      <c r="I99" s="39">
        <v>0.135048</v>
      </c>
      <c r="J99" s="39">
        <v>0.16577800000000001</v>
      </c>
      <c r="K99" s="136">
        <v>0.12397193655000001</v>
      </c>
      <c r="L99" s="42" t="s">
        <v>247</v>
      </c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  <c r="BT99" s="234"/>
      <c r="BU99" s="234"/>
      <c r="BV99" s="234"/>
      <c r="BW99" s="234"/>
      <c r="BX99" s="234"/>
      <c r="BY99" s="234"/>
      <c r="BZ99" s="234"/>
    </row>
    <row r="100" spans="1:78" x14ac:dyDescent="0.2">
      <c r="A100" s="41" t="s">
        <v>55</v>
      </c>
      <c r="B100" s="39" t="s">
        <v>293</v>
      </c>
      <c r="C100" s="39">
        <v>7.740349573394692E-2</v>
      </c>
      <c r="D100" s="39">
        <v>0.22452900000000001</v>
      </c>
      <c r="E100" s="39">
        <v>0.15076500000000001</v>
      </c>
      <c r="F100" s="136">
        <v>0.25299521599999997</v>
      </c>
      <c r="G100" s="39" t="s">
        <v>293</v>
      </c>
      <c r="H100" s="39">
        <v>0.10233168026753942</v>
      </c>
      <c r="I100" s="39">
        <v>7.9293000000000002E-2</v>
      </c>
      <c r="J100" s="39" t="s">
        <v>293</v>
      </c>
      <c r="K100" s="136">
        <v>1.1386570572300001</v>
      </c>
      <c r="L100" s="42" t="s">
        <v>56</v>
      </c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34"/>
      <c r="BU100" s="234"/>
      <c r="BV100" s="234"/>
      <c r="BW100" s="234"/>
      <c r="BX100" s="234"/>
      <c r="BY100" s="234"/>
      <c r="BZ100" s="234"/>
    </row>
    <row r="101" spans="1:78" ht="25.5" x14ac:dyDescent="0.2">
      <c r="A101" s="94" t="s">
        <v>164</v>
      </c>
      <c r="B101" s="67">
        <v>2.6346751806565245</v>
      </c>
      <c r="C101" s="67">
        <v>4.5735090251675699</v>
      </c>
      <c r="D101" s="67">
        <v>5.7021470000000001</v>
      </c>
      <c r="E101" s="67">
        <v>2.4527570000000001</v>
      </c>
      <c r="F101" s="141">
        <v>6.7999916575999997</v>
      </c>
      <c r="G101" s="67">
        <v>0.54179924475788044</v>
      </c>
      <c r="H101" s="67">
        <v>1.4412185048091353</v>
      </c>
      <c r="I101" s="67">
        <v>1.173745</v>
      </c>
      <c r="J101" s="67">
        <v>0.63416700000000004</v>
      </c>
      <c r="K101" s="141">
        <v>0.59783758650000007</v>
      </c>
      <c r="L101" s="221" t="s">
        <v>165</v>
      </c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4"/>
    </row>
    <row r="102" spans="1:78" ht="25.5" x14ac:dyDescent="0.2">
      <c r="A102" s="94" t="s">
        <v>166</v>
      </c>
      <c r="B102" s="67">
        <v>2.0392878110300141</v>
      </c>
      <c r="C102" s="67">
        <v>3.0567842391848052</v>
      </c>
      <c r="D102" s="67">
        <v>4.385993</v>
      </c>
      <c r="E102" s="67">
        <v>6.2562829999999998</v>
      </c>
      <c r="F102" s="141">
        <v>1.9517319759999998</v>
      </c>
      <c r="G102" s="67">
        <v>11.737531619421754</v>
      </c>
      <c r="H102" s="67">
        <v>16.23859884809421</v>
      </c>
      <c r="I102" s="67">
        <v>6.7197149999999999</v>
      </c>
      <c r="J102" s="67">
        <v>7.5567099999999998</v>
      </c>
      <c r="K102" s="141">
        <v>10.64216388543</v>
      </c>
      <c r="L102" s="221" t="s">
        <v>167</v>
      </c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4"/>
    </row>
    <row r="103" spans="1:78" ht="13.5" thickBot="1" x14ac:dyDescent="0.25">
      <c r="A103" s="52" t="s">
        <v>329</v>
      </c>
      <c r="B103" s="53">
        <v>97.224579434510659</v>
      </c>
      <c r="C103" s="53">
        <v>69.65717940289548</v>
      </c>
      <c r="D103" s="53">
        <v>25.266514000000001</v>
      </c>
      <c r="E103" s="53">
        <v>48.215474999999998</v>
      </c>
      <c r="F103" s="152">
        <v>65.773023640000005</v>
      </c>
      <c r="G103" s="53">
        <v>17.070885488769218</v>
      </c>
      <c r="H103" s="53">
        <v>15.507481670977976</v>
      </c>
      <c r="I103" s="53">
        <v>22.584402999999998</v>
      </c>
      <c r="J103" s="53">
        <v>10.593256</v>
      </c>
      <c r="K103" s="152">
        <v>19.234408005120006</v>
      </c>
      <c r="L103" s="55" t="s">
        <v>328</v>
      </c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  <c r="BT103" s="234"/>
      <c r="BU103" s="234"/>
      <c r="BV103" s="234"/>
      <c r="BW103" s="234"/>
      <c r="BX103" s="234"/>
      <c r="BY103" s="234"/>
      <c r="BZ103" s="234"/>
    </row>
    <row r="104" spans="1:78" s="190" customFormat="1" ht="12" x14ac:dyDescent="0.2">
      <c r="A104" s="186" t="s">
        <v>216</v>
      </c>
      <c r="B104" s="223"/>
      <c r="C104" s="227"/>
      <c r="D104" s="227"/>
      <c r="E104" s="227"/>
      <c r="F104" s="227"/>
      <c r="G104" s="224"/>
      <c r="H104" s="224"/>
      <c r="I104" s="224"/>
      <c r="J104" s="224"/>
      <c r="K104" s="224"/>
      <c r="L104" s="225" t="s">
        <v>210</v>
      </c>
    </row>
    <row r="105" spans="1:78" s="190" customFormat="1" ht="12" x14ac:dyDescent="0.2">
      <c r="A105" s="191" t="s">
        <v>241</v>
      </c>
      <c r="B105" s="223"/>
      <c r="C105" s="223"/>
      <c r="D105" s="223"/>
      <c r="E105" s="223"/>
      <c r="F105" s="223"/>
      <c r="G105" s="224"/>
      <c r="H105" s="224"/>
      <c r="I105" s="224"/>
      <c r="J105" s="224"/>
      <c r="K105" s="224"/>
      <c r="L105" s="225" t="s">
        <v>215</v>
      </c>
    </row>
    <row r="106" spans="1:78" s="190" customFormat="1" ht="12" x14ac:dyDescent="0.2">
      <c r="A106" s="191" t="s">
        <v>217</v>
      </c>
      <c r="B106" s="223"/>
      <c r="C106" s="223"/>
      <c r="D106" s="223"/>
      <c r="E106" s="223"/>
      <c r="F106" s="223"/>
      <c r="G106" s="224"/>
      <c r="H106" s="224"/>
      <c r="I106" s="224"/>
      <c r="J106" s="224"/>
      <c r="K106" s="224"/>
      <c r="L106" s="225" t="s">
        <v>226</v>
      </c>
    </row>
    <row r="107" spans="1:78" s="190" customFormat="1" ht="12" x14ac:dyDescent="0.2">
      <c r="A107" s="191" t="s">
        <v>218</v>
      </c>
      <c r="B107" s="187"/>
      <c r="C107" s="187"/>
      <c r="D107" s="187"/>
      <c r="E107" s="187"/>
      <c r="F107" s="187"/>
      <c r="G107" s="188"/>
      <c r="H107" s="188"/>
      <c r="I107" s="188"/>
      <c r="J107" s="188"/>
      <c r="K107" s="188"/>
      <c r="L107" s="225" t="s">
        <v>238</v>
      </c>
    </row>
    <row r="108" spans="1:78" s="190" customFormat="1" ht="12" x14ac:dyDescent="0.2">
      <c r="A108" s="191" t="s">
        <v>255</v>
      </c>
      <c r="B108" s="187"/>
      <c r="C108" s="187"/>
      <c r="D108" s="187"/>
      <c r="E108" s="187"/>
      <c r="F108" s="187"/>
      <c r="G108" s="188"/>
      <c r="H108" s="188"/>
      <c r="I108" s="188"/>
      <c r="J108" s="188"/>
      <c r="K108" s="188"/>
      <c r="L108" s="225" t="s">
        <v>227</v>
      </c>
    </row>
    <row r="109" spans="1:78" s="190" customFormat="1" ht="12" x14ac:dyDescent="0.2">
      <c r="A109" s="191" t="s">
        <v>341</v>
      </c>
      <c r="G109" s="189"/>
      <c r="H109" s="189"/>
      <c r="I109" s="189"/>
      <c r="J109" s="189"/>
      <c r="K109" s="189"/>
      <c r="L109" s="225" t="s">
        <v>311</v>
      </c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</row>
    <row r="110" spans="1:78" s="245" customFormat="1" ht="12" x14ac:dyDescent="0.2">
      <c r="A110" s="191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30"/>
    </row>
    <row r="111" spans="1:78" x14ac:dyDescent="0.2">
      <c r="B111" s="114"/>
      <c r="C111" s="114"/>
      <c r="D111" s="114"/>
      <c r="E111" s="114"/>
      <c r="F111" s="114"/>
      <c r="G111" s="115"/>
      <c r="H111" s="115"/>
      <c r="I111" s="115"/>
      <c r="J111" s="115"/>
      <c r="K111" s="115"/>
    </row>
    <row r="112" spans="1:78" x14ac:dyDescent="0.2"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</row>
    <row r="113" spans="2:11" x14ac:dyDescent="0.2"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</row>
    <row r="114" spans="2:11" x14ac:dyDescent="0.2"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</row>
    <row r="115" spans="2:11" x14ac:dyDescent="0.2"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</row>
    <row r="116" spans="2:11" x14ac:dyDescent="0.2"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</row>
    <row r="117" spans="2:11" x14ac:dyDescent="0.2"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</row>
    <row r="118" spans="2:11" x14ac:dyDescent="0.2"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</row>
    <row r="119" spans="2:11" x14ac:dyDescent="0.2"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</row>
    <row r="120" spans="2:11" x14ac:dyDescent="0.2"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2:11" x14ac:dyDescent="0.2"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  <row r="122" spans="2:11" x14ac:dyDescent="0.2"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</row>
    <row r="123" spans="2:11" x14ac:dyDescent="0.2"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</row>
    <row r="124" spans="2:11" x14ac:dyDescent="0.2">
      <c r="B124" s="241"/>
      <c r="C124" s="241"/>
      <c r="D124" s="241"/>
      <c r="E124" s="241"/>
      <c r="F124" s="241"/>
      <c r="G124" s="241"/>
      <c r="H124" s="241"/>
      <c r="I124" s="241"/>
      <c r="J124" s="241"/>
      <c r="K124" s="241"/>
    </row>
    <row r="125" spans="2:11" x14ac:dyDescent="0.2">
      <c r="B125" s="241"/>
      <c r="C125" s="241"/>
      <c r="D125" s="241"/>
      <c r="E125" s="241"/>
      <c r="F125" s="241"/>
      <c r="G125" s="241"/>
      <c r="H125" s="241"/>
      <c r="I125" s="241"/>
      <c r="J125" s="241"/>
      <c r="K125" s="241"/>
    </row>
    <row r="126" spans="2:11" x14ac:dyDescent="0.2">
      <c r="B126" s="241"/>
      <c r="C126" s="241"/>
      <c r="D126" s="241"/>
      <c r="E126" s="241"/>
      <c r="F126" s="241"/>
      <c r="G126" s="241"/>
      <c r="H126" s="241"/>
      <c r="I126" s="241"/>
      <c r="J126" s="241"/>
      <c r="K126" s="241"/>
    </row>
    <row r="127" spans="2:11" x14ac:dyDescent="0.2">
      <c r="B127" s="241"/>
      <c r="C127" s="241"/>
      <c r="D127" s="241"/>
      <c r="E127" s="241"/>
      <c r="F127" s="241"/>
      <c r="G127" s="241"/>
      <c r="H127" s="241"/>
      <c r="I127" s="241"/>
      <c r="J127" s="241"/>
      <c r="K127" s="241"/>
    </row>
    <row r="128" spans="2:11" x14ac:dyDescent="0.2">
      <c r="B128" s="241"/>
      <c r="C128" s="241"/>
      <c r="D128" s="241"/>
      <c r="E128" s="241"/>
      <c r="F128" s="241"/>
      <c r="G128" s="241"/>
      <c r="H128" s="241"/>
      <c r="I128" s="241"/>
      <c r="J128" s="241"/>
      <c r="K128" s="241"/>
    </row>
    <row r="129" spans="2:11" x14ac:dyDescent="0.2"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</row>
    <row r="130" spans="2:11" x14ac:dyDescent="0.2"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</row>
    <row r="131" spans="2:11" x14ac:dyDescent="0.2">
      <c r="B131" s="241"/>
      <c r="C131" s="241"/>
      <c r="D131" s="241"/>
      <c r="E131" s="241"/>
      <c r="F131" s="241"/>
      <c r="G131" s="241"/>
      <c r="H131" s="241"/>
      <c r="I131" s="241"/>
      <c r="J131" s="241"/>
      <c r="K131" s="241"/>
    </row>
    <row r="132" spans="2:11" x14ac:dyDescent="0.2">
      <c r="B132" s="241"/>
      <c r="C132" s="241"/>
      <c r="D132" s="241"/>
      <c r="E132" s="241"/>
      <c r="F132" s="241"/>
      <c r="G132" s="241"/>
      <c r="H132" s="241"/>
      <c r="I132" s="241"/>
      <c r="J132" s="241"/>
      <c r="K132" s="241"/>
    </row>
    <row r="133" spans="2:11" x14ac:dyDescent="0.2">
      <c r="B133" s="241"/>
      <c r="C133" s="241"/>
      <c r="D133" s="241"/>
      <c r="E133" s="241"/>
      <c r="F133" s="241"/>
      <c r="G133" s="241"/>
      <c r="H133" s="241"/>
      <c r="I133" s="241"/>
      <c r="J133" s="241"/>
      <c r="K133" s="241"/>
    </row>
    <row r="134" spans="2:11" x14ac:dyDescent="0.2"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</row>
    <row r="135" spans="2:11" x14ac:dyDescent="0.2"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</row>
    <row r="136" spans="2:11" x14ac:dyDescent="0.2"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</row>
    <row r="137" spans="2:11" x14ac:dyDescent="0.2"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</row>
    <row r="138" spans="2:11" x14ac:dyDescent="0.2"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</row>
    <row r="139" spans="2:11" x14ac:dyDescent="0.2"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</row>
    <row r="140" spans="2:11" x14ac:dyDescent="0.2"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</row>
    <row r="141" spans="2:11" x14ac:dyDescent="0.2"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</row>
    <row r="142" spans="2:11" x14ac:dyDescent="0.2"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</row>
    <row r="143" spans="2:11" x14ac:dyDescent="0.2"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</row>
    <row r="144" spans="2:11" x14ac:dyDescent="0.2"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</row>
    <row r="145" spans="2:11" x14ac:dyDescent="0.2"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</row>
    <row r="146" spans="2:11" x14ac:dyDescent="0.2"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</row>
    <row r="147" spans="2:11" x14ac:dyDescent="0.2"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</row>
    <row r="148" spans="2:11" x14ac:dyDescent="0.2"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</row>
    <row r="149" spans="2:11" x14ac:dyDescent="0.2"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</row>
    <row r="150" spans="2:11" x14ac:dyDescent="0.2"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</row>
    <row r="151" spans="2:11" x14ac:dyDescent="0.2"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</row>
    <row r="152" spans="2:11" x14ac:dyDescent="0.2"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</row>
    <row r="153" spans="2:11" x14ac:dyDescent="0.2"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</row>
    <row r="154" spans="2:1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</row>
    <row r="155" spans="2:11" x14ac:dyDescent="0.2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</row>
    <row r="156" spans="2:11" x14ac:dyDescent="0.2"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</row>
    <row r="157" spans="2:11" x14ac:dyDescent="0.2"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</row>
    <row r="158" spans="2:11" x14ac:dyDescent="0.2"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</row>
    <row r="159" spans="2:11" x14ac:dyDescent="0.2"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</row>
    <row r="160" spans="2:11" x14ac:dyDescent="0.2"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</row>
    <row r="161" spans="2:11" x14ac:dyDescent="0.2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</row>
    <row r="162" spans="2:11" x14ac:dyDescent="0.2"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</row>
    <row r="163" spans="2:11" x14ac:dyDescent="0.2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</row>
    <row r="164" spans="2:11" x14ac:dyDescent="0.2"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</row>
    <row r="165" spans="2:11" x14ac:dyDescent="0.2"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</row>
    <row r="166" spans="2:11" x14ac:dyDescent="0.2"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</row>
    <row r="167" spans="2:11" x14ac:dyDescent="0.2"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</row>
    <row r="168" spans="2:11" x14ac:dyDescent="0.2"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</row>
    <row r="169" spans="2:11" x14ac:dyDescent="0.2"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</row>
    <row r="170" spans="2:11" x14ac:dyDescent="0.2"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</row>
  </sheetData>
  <mergeCells count="3">
    <mergeCell ref="A3:L3"/>
    <mergeCell ref="B4:F4"/>
    <mergeCell ref="G4:K4"/>
  </mergeCells>
  <conditionalFormatting sqref="B6:K103">
    <cfRule type="cellIs" dxfId="21" priority="1" operator="lessThan">
      <formula>0.05</formula>
    </cfRule>
  </conditionalFormatting>
  <printOptions horizontalCentered="1" verticalCentered="1"/>
  <pageMargins left="0" right="0" top="0" bottom="0" header="0.11811023622047245" footer="0.19685039370078741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Q243"/>
  <sheetViews>
    <sheetView zoomScale="130" zoomScaleNormal="130" zoomScaleSheetLayoutView="100" workbookViewId="0">
      <selection activeCell="A2" sqref="A2:L2"/>
    </sheetView>
  </sheetViews>
  <sheetFormatPr defaultColWidth="9.140625" defaultRowHeight="12.75" x14ac:dyDescent="0.2"/>
  <cols>
    <col min="1" max="1" width="33.28515625" style="116" customWidth="1"/>
    <col min="2" max="6" width="11" style="240" customWidth="1"/>
    <col min="7" max="7" width="10" style="240" customWidth="1"/>
    <col min="8" max="11" width="10.5703125" style="240" customWidth="1"/>
    <col min="12" max="12" width="38.7109375" style="240" customWidth="1"/>
    <col min="13" max="13" width="38" style="235" customWidth="1"/>
    <col min="14" max="16384" width="9.140625" style="235"/>
  </cols>
  <sheetData>
    <row r="1" spans="1:69" s="393" customFormat="1" ht="15" x14ac:dyDescent="0.25">
      <c r="A1" s="398" t="s">
        <v>355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spans="1:69" s="407" customFormat="1" ht="15" x14ac:dyDescent="0.25">
      <c r="A2" s="408" t="s">
        <v>356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69" s="407" customFormat="1" ht="15" x14ac:dyDescent="0.25">
      <c r="A3" s="408" t="s">
        <v>304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69" ht="20.2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224</v>
      </c>
      <c r="H4" s="399"/>
      <c r="I4" s="399"/>
      <c r="J4" s="399"/>
      <c r="K4" s="399"/>
      <c r="L4" s="9" t="s">
        <v>3</v>
      </c>
    </row>
    <row r="5" spans="1:69" s="101" customFormat="1" ht="15.75" customHeight="1" thickBot="1" x14ac:dyDescent="0.25">
      <c r="A5" s="192"/>
      <c r="B5" s="222">
        <v>2011</v>
      </c>
      <c r="C5" s="222">
        <v>2012</v>
      </c>
      <c r="D5" s="255">
        <v>2013</v>
      </c>
      <c r="E5" s="222">
        <v>2014</v>
      </c>
      <c r="F5" s="222">
        <v>2015</v>
      </c>
      <c r="G5" s="256">
        <v>2011</v>
      </c>
      <c r="H5" s="222">
        <v>2012</v>
      </c>
      <c r="I5" s="255">
        <v>2013</v>
      </c>
      <c r="J5" s="222">
        <v>2014</v>
      </c>
      <c r="K5" s="263">
        <v>2015</v>
      </c>
      <c r="L5" s="193" t="s">
        <v>4</v>
      </c>
    </row>
    <row r="6" spans="1:69" s="101" customFormat="1" ht="19.5" customHeight="1" thickBot="1" x14ac:dyDescent="0.25">
      <c r="A6" s="194" t="s">
        <v>5</v>
      </c>
      <c r="B6" s="15">
        <v>20158.255999999998</v>
      </c>
      <c r="C6" s="15">
        <v>21279.823999999997</v>
      </c>
      <c r="D6" s="15">
        <v>21228.467999999997</v>
      </c>
      <c r="E6" s="15">
        <v>20493.731</v>
      </c>
      <c r="F6" s="15">
        <v>18068.785</v>
      </c>
      <c r="G6" s="120">
        <v>4265.4410000000007</v>
      </c>
      <c r="H6" s="15">
        <v>4483.1279999999997</v>
      </c>
      <c r="I6" s="15">
        <v>3935.9569999999999</v>
      </c>
      <c r="J6" s="15">
        <v>3312.855</v>
      </c>
      <c r="K6" s="130">
        <v>2952.422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</row>
    <row r="7" spans="1:69" ht="19.5" customHeight="1" x14ac:dyDescent="0.2">
      <c r="A7" s="17" t="s">
        <v>7</v>
      </c>
      <c r="B7" s="18">
        <v>10278.31</v>
      </c>
      <c r="C7" s="18">
        <v>11041.407999999999</v>
      </c>
      <c r="D7" s="18">
        <v>10158.359</v>
      </c>
      <c r="E7" s="18">
        <v>9969.8490000000002</v>
      </c>
      <c r="F7" s="18">
        <v>8746.8340000000007</v>
      </c>
      <c r="G7" s="129">
        <v>1759.5149999999999</v>
      </c>
      <c r="H7" s="19">
        <v>1934.1509999999998</v>
      </c>
      <c r="I7" s="19">
        <v>1012.0409999999999</v>
      </c>
      <c r="J7" s="18">
        <v>817.27700000000004</v>
      </c>
      <c r="K7" s="131">
        <v>670.28300000000002</v>
      </c>
      <c r="L7" s="37" t="s">
        <v>8</v>
      </c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</row>
    <row r="8" spans="1:69" ht="20.100000000000001" customHeight="1" x14ac:dyDescent="0.2">
      <c r="A8" s="86" t="s">
        <v>9</v>
      </c>
      <c r="B8" s="22">
        <v>9773.2209999999995</v>
      </c>
      <c r="C8" s="22">
        <v>10168.031999999999</v>
      </c>
      <c r="D8" s="22">
        <v>11025.828</v>
      </c>
      <c r="E8" s="22">
        <v>10430.173000000001</v>
      </c>
      <c r="F8" s="22">
        <v>9240.8590000000004</v>
      </c>
      <c r="G8" s="121">
        <v>2477.2020000000002</v>
      </c>
      <c r="H8" s="22">
        <v>2490.9059999999999</v>
      </c>
      <c r="I8" s="22">
        <v>2879.1010000000001</v>
      </c>
      <c r="J8" s="22">
        <v>2454.3240000000001</v>
      </c>
      <c r="K8" s="132">
        <v>2243.2629999999999</v>
      </c>
      <c r="L8" s="196" t="s">
        <v>10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</row>
    <row r="9" spans="1:69" ht="23.25" customHeight="1" x14ac:dyDescent="0.2">
      <c r="A9" s="86" t="s">
        <v>295</v>
      </c>
      <c r="B9" s="22" t="s">
        <v>293</v>
      </c>
      <c r="C9" s="22" t="s">
        <v>293</v>
      </c>
      <c r="D9" s="22" t="s">
        <v>293</v>
      </c>
      <c r="E9" s="22" t="s">
        <v>293</v>
      </c>
      <c r="F9" s="22" t="s">
        <v>293</v>
      </c>
      <c r="G9" s="121">
        <v>6.4999999999999988E-2</v>
      </c>
      <c r="H9" s="22" t="s">
        <v>293</v>
      </c>
      <c r="I9" s="22" t="s">
        <v>293</v>
      </c>
      <c r="J9" s="22" t="s">
        <v>293</v>
      </c>
      <c r="K9" s="132" t="s">
        <v>293</v>
      </c>
      <c r="L9" s="196" t="s">
        <v>268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</row>
    <row r="10" spans="1:69" ht="20.100000000000001" customHeight="1" thickBot="1" x14ac:dyDescent="0.25">
      <c r="A10" s="197" t="s">
        <v>264</v>
      </c>
      <c r="B10" s="18">
        <v>106.72499999999999</v>
      </c>
      <c r="C10" s="18">
        <v>70.384</v>
      </c>
      <c r="D10" s="18">
        <v>44.280999999999999</v>
      </c>
      <c r="E10" s="18">
        <v>93.709000000000003</v>
      </c>
      <c r="F10" s="18">
        <v>81.091999999999999</v>
      </c>
      <c r="G10" s="259">
        <v>28.724</v>
      </c>
      <c r="H10" s="18">
        <v>58.070999999999998</v>
      </c>
      <c r="I10" s="18">
        <v>44.814999999999998</v>
      </c>
      <c r="J10" s="18">
        <v>41.253999999999998</v>
      </c>
      <c r="K10" s="131">
        <v>38.875999999999998</v>
      </c>
      <c r="L10" s="198" t="s">
        <v>269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</row>
    <row r="11" spans="1:69" s="101" customFormat="1" ht="13.5" thickBot="1" x14ac:dyDescent="0.25">
      <c r="A11" s="192" t="s">
        <v>11</v>
      </c>
      <c r="B11" s="27">
        <v>9359.9940000000006</v>
      </c>
      <c r="C11" s="27">
        <v>9775.6149999999998</v>
      </c>
      <c r="D11" s="27">
        <v>10525.856</v>
      </c>
      <c r="E11" s="27">
        <v>10504.668</v>
      </c>
      <c r="F11" s="27">
        <v>9160.6749999999993</v>
      </c>
      <c r="G11" s="122">
        <v>1036.354</v>
      </c>
      <c r="H11" s="27">
        <v>1001.7959999999999</v>
      </c>
      <c r="I11" s="27">
        <v>538.93799999999999</v>
      </c>
      <c r="J11" s="27">
        <v>464.70600000000002</v>
      </c>
      <c r="K11" s="133">
        <v>422.988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</row>
    <row r="12" spans="1:69" ht="18" customHeight="1" thickBot="1" x14ac:dyDescent="0.25">
      <c r="A12" s="200" t="s">
        <v>265</v>
      </c>
      <c r="B12" s="30">
        <v>7745.415</v>
      </c>
      <c r="C12" s="30">
        <v>8130.8639999999996</v>
      </c>
      <c r="D12" s="30">
        <v>8109.4080000000004</v>
      </c>
      <c r="E12" s="30">
        <v>8194.8770000000004</v>
      </c>
      <c r="F12" s="30">
        <v>7112.5410000000002</v>
      </c>
      <c r="G12" s="257">
        <v>969.95900000000006</v>
      </c>
      <c r="H12" s="31">
        <v>948.654</v>
      </c>
      <c r="I12" s="31">
        <v>489.51400000000001</v>
      </c>
      <c r="J12" s="31">
        <v>412.64499999999998</v>
      </c>
      <c r="K12" s="134">
        <v>374.93799999999999</v>
      </c>
      <c r="L12" s="201" t="s">
        <v>270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</row>
    <row r="13" spans="1:69" ht="15.75" customHeight="1" x14ac:dyDescent="0.2">
      <c r="A13" s="33" t="s">
        <v>13</v>
      </c>
      <c r="B13" s="22">
        <v>7275.8289999999997</v>
      </c>
      <c r="C13" s="22">
        <v>8250.2330000000002</v>
      </c>
      <c r="D13" s="22">
        <v>8324.7360000000008</v>
      </c>
      <c r="E13" s="19">
        <v>8687.1270000000004</v>
      </c>
      <c r="F13" s="19">
        <v>7545.2259999999997</v>
      </c>
      <c r="G13" s="258">
        <v>505.09099999999995</v>
      </c>
      <c r="H13" s="34">
        <v>444.13900000000001</v>
      </c>
      <c r="I13" s="34">
        <v>353.80200000000002</v>
      </c>
      <c r="J13" s="34">
        <v>366.95800000000003</v>
      </c>
      <c r="K13" s="135">
        <v>343.78700000000003</v>
      </c>
      <c r="L13" s="35" t="s">
        <v>14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</row>
    <row r="14" spans="1:69" ht="15.75" customHeight="1" x14ac:dyDescent="0.2">
      <c r="A14" s="202" t="s">
        <v>15</v>
      </c>
      <c r="B14" s="18">
        <v>6724.7269999999999</v>
      </c>
      <c r="C14" s="18">
        <v>7600.2830000000004</v>
      </c>
      <c r="D14" s="18">
        <v>7437.8459999999995</v>
      </c>
      <c r="E14" s="18">
        <v>7631.951</v>
      </c>
      <c r="F14" s="18">
        <v>6645.8270000000002</v>
      </c>
      <c r="G14" s="259">
        <v>454.31400000000002</v>
      </c>
      <c r="H14" s="18">
        <v>400.21099999999996</v>
      </c>
      <c r="I14" s="18">
        <v>313.50400000000002</v>
      </c>
      <c r="J14" s="18">
        <v>324.69100000000003</v>
      </c>
      <c r="K14" s="131">
        <v>308.93199999999996</v>
      </c>
      <c r="L14" s="37" t="s">
        <v>16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</row>
    <row r="15" spans="1:69" x14ac:dyDescent="0.2">
      <c r="A15" s="41" t="s">
        <v>17</v>
      </c>
      <c r="B15" s="39">
        <v>79.884</v>
      </c>
      <c r="C15" s="39">
        <v>75.516000000000005</v>
      </c>
      <c r="D15" s="39">
        <v>85.688000000000002</v>
      </c>
      <c r="E15" s="39">
        <v>85.460999999999999</v>
      </c>
      <c r="F15" s="39">
        <v>77.765000000000001</v>
      </c>
      <c r="G15" s="123">
        <v>1.5109999999999999</v>
      </c>
      <c r="H15" s="39">
        <v>4.4640000000000004</v>
      </c>
      <c r="I15" s="39">
        <v>2.677</v>
      </c>
      <c r="J15" s="39">
        <v>3.7349999999999999</v>
      </c>
      <c r="K15" s="136">
        <v>1.8519999999999999</v>
      </c>
      <c r="L15" s="42" t="s">
        <v>18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</row>
    <row r="16" spans="1:69" x14ac:dyDescent="0.2">
      <c r="A16" s="41" t="s">
        <v>19</v>
      </c>
      <c r="B16" s="39">
        <v>250.13</v>
      </c>
      <c r="C16" s="39">
        <v>279.40300000000002</v>
      </c>
      <c r="D16" s="39">
        <v>300.78500000000003</v>
      </c>
      <c r="E16" s="39">
        <v>604.15300000000002</v>
      </c>
      <c r="F16" s="39">
        <v>289.28899999999999</v>
      </c>
      <c r="G16" s="123">
        <v>130.45999999999998</v>
      </c>
      <c r="H16" s="39">
        <v>111.54600000000001</v>
      </c>
      <c r="I16" s="39">
        <v>45.66</v>
      </c>
      <c r="J16" s="39">
        <v>29.105</v>
      </c>
      <c r="K16" s="136">
        <v>18.805</v>
      </c>
      <c r="L16" s="42" t="s">
        <v>20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</row>
    <row r="17" spans="1:69" x14ac:dyDescent="0.2">
      <c r="A17" s="41" t="s">
        <v>21</v>
      </c>
      <c r="B17" s="39">
        <v>104.04300000000001</v>
      </c>
      <c r="C17" s="39">
        <v>117.22499999999999</v>
      </c>
      <c r="D17" s="39">
        <v>146.583</v>
      </c>
      <c r="E17" s="39">
        <v>172.32300000000001</v>
      </c>
      <c r="F17" s="39">
        <v>143.125</v>
      </c>
      <c r="G17" s="123">
        <v>4.7879999999999994</v>
      </c>
      <c r="H17" s="39">
        <v>4.6150000000000002</v>
      </c>
      <c r="I17" s="39">
        <v>3.3340000000000001</v>
      </c>
      <c r="J17" s="39">
        <v>4.0280000000000005</v>
      </c>
      <c r="K17" s="136">
        <v>4.1529999999999996</v>
      </c>
      <c r="L17" s="42" t="s">
        <v>22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</row>
    <row r="18" spans="1:69" x14ac:dyDescent="0.2">
      <c r="A18" s="41" t="s">
        <v>23</v>
      </c>
      <c r="B18" s="39">
        <v>37.359000000000002</v>
      </c>
      <c r="C18" s="39">
        <v>40.366999999999997</v>
      </c>
      <c r="D18" s="39">
        <v>119.672</v>
      </c>
      <c r="E18" s="39">
        <v>43.469000000000001</v>
      </c>
      <c r="F18" s="39">
        <v>34.713000000000001</v>
      </c>
      <c r="G18" s="123">
        <v>0.50600000000000001</v>
      </c>
      <c r="H18" s="39">
        <v>0.44600000000000001</v>
      </c>
      <c r="I18" s="39">
        <v>0.51500000000000001</v>
      </c>
      <c r="J18" s="39">
        <v>0.94600000000000006</v>
      </c>
      <c r="K18" s="136">
        <v>0.443</v>
      </c>
      <c r="L18" s="42" t="s">
        <v>24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</row>
    <row r="19" spans="1:69" x14ac:dyDescent="0.2">
      <c r="A19" s="41" t="s">
        <v>25</v>
      </c>
      <c r="B19" s="39">
        <v>1510.0119999999999</v>
      </c>
      <c r="C19" s="39">
        <v>1540.866</v>
      </c>
      <c r="D19" s="39">
        <v>1534.644</v>
      </c>
      <c r="E19" s="39">
        <v>1274.855</v>
      </c>
      <c r="F19" s="39">
        <v>1083.701</v>
      </c>
      <c r="G19" s="123">
        <v>57.370999999999995</v>
      </c>
      <c r="H19" s="39">
        <v>59.668999999999997</v>
      </c>
      <c r="I19" s="39">
        <v>49.222000000000001</v>
      </c>
      <c r="J19" s="39">
        <v>61.716999999999999</v>
      </c>
      <c r="K19" s="136">
        <v>43.594999999999999</v>
      </c>
      <c r="L19" s="42" t="s">
        <v>26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</row>
    <row r="20" spans="1:69" x14ac:dyDescent="0.2">
      <c r="A20" s="41" t="s">
        <v>27</v>
      </c>
      <c r="B20" s="39">
        <v>1140</v>
      </c>
      <c r="C20" s="39">
        <v>1201.7059999999999</v>
      </c>
      <c r="D20" s="39">
        <v>1241.9090000000001</v>
      </c>
      <c r="E20" s="39">
        <v>1256.6559999999999</v>
      </c>
      <c r="F20" s="39">
        <v>1222.4390000000001</v>
      </c>
      <c r="G20" s="123">
        <v>45.254000000000005</v>
      </c>
      <c r="H20" s="39">
        <v>34.456000000000003</v>
      </c>
      <c r="I20" s="39">
        <v>45.442999999999998</v>
      </c>
      <c r="J20" s="39">
        <v>53.773000000000003</v>
      </c>
      <c r="K20" s="136">
        <v>50.668999999999997</v>
      </c>
      <c r="L20" s="42" t="s">
        <v>320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</row>
    <row r="21" spans="1:69" x14ac:dyDescent="0.2">
      <c r="A21" s="41" t="s">
        <v>28</v>
      </c>
      <c r="B21" s="39">
        <v>303.42500000000001</v>
      </c>
      <c r="C21" s="39">
        <v>890.74199999999996</v>
      </c>
      <c r="D21" s="39">
        <v>607.44000000000005</v>
      </c>
      <c r="E21" s="39">
        <v>816.31200000000001</v>
      </c>
      <c r="F21" s="39">
        <v>785.21900000000005</v>
      </c>
      <c r="G21" s="123">
        <v>27.695999999999998</v>
      </c>
      <c r="H21" s="39">
        <v>29.303000000000001</v>
      </c>
      <c r="I21" s="39">
        <v>31.033999999999999</v>
      </c>
      <c r="J21" s="39">
        <v>17.579000000000001</v>
      </c>
      <c r="K21" s="136">
        <v>16.164999999999999</v>
      </c>
      <c r="L21" s="42" t="s">
        <v>29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</row>
    <row r="22" spans="1:69" x14ac:dyDescent="0.2">
      <c r="A22" s="41" t="s">
        <v>30</v>
      </c>
      <c r="B22" s="39">
        <v>62.756</v>
      </c>
      <c r="C22" s="39">
        <v>100.693</v>
      </c>
      <c r="D22" s="39">
        <v>112.06100000000001</v>
      </c>
      <c r="E22" s="39">
        <v>118.62</v>
      </c>
      <c r="F22" s="39">
        <v>122.6</v>
      </c>
      <c r="G22" s="123">
        <v>1.1830000000000001</v>
      </c>
      <c r="H22" s="39">
        <v>2.3719999999999999</v>
      </c>
      <c r="I22" s="39">
        <v>0.80699999999999994</v>
      </c>
      <c r="J22" s="39">
        <v>1.2769999999999999</v>
      </c>
      <c r="K22" s="136">
        <v>0.73599999999999999</v>
      </c>
      <c r="L22" s="42" t="s">
        <v>31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</row>
    <row r="23" spans="1:69" x14ac:dyDescent="0.2">
      <c r="A23" s="41" t="s">
        <v>32</v>
      </c>
      <c r="B23" s="39">
        <v>1867.778</v>
      </c>
      <c r="C23" s="39">
        <v>1829.6579999999999</v>
      </c>
      <c r="D23" s="39">
        <v>1789.3589999999999</v>
      </c>
      <c r="E23" s="39">
        <v>1644.65</v>
      </c>
      <c r="F23" s="39">
        <v>1282.6849999999999</v>
      </c>
      <c r="G23" s="123">
        <v>36.759</v>
      </c>
      <c r="H23" s="39">
        <v>36.659999999999997</v>
      </c>
      <c r="I23" s="39">
        <v>38.025999999999996</v>
      </c>
      <c r="J23" s="39">
        <v>40.683</v>
      </c>
      <c r="K23" s="136">
        <v>43.652999999999999</v>
      </c>
      <c r="L23" s="42" t="s">
        <v>321</v>
      </c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</row>
    <row r="24" spans="1:69" x14ac:dyDescent="0.2">
      <c r="A24" s="41" t="s">
        <v>33</v>
      </c>
      <c r="B24" s="39">
        <v>4.7569999999999997</v>
      </c>
      <c r="C24" s="39">
        <v>4.2619999999999996</v>
      </c>
      <c r="D24" s="39">
        <v>10.695</v>
      </c>
      <c r="E24" s="39">
        <v>5.14</v>
      </c>
      <c r="F24" s="39">
        <v>3.22</v>
      </c>
      <c r="G24" s="123">
        <v>1.0759999999999998</v>
      </c>
      <c r="H24" s="39">
        <v>6.2E-2</v>
      </c>
      <c r="I24" s="39" t="s">
        <v>293</v>
      </c>
      <c r="J24" s="39" t="s">
        <v>293</v>
      </c>
      <c r="K24" s="136" t="s">
        <v>293</v>
      </c>
      <c r="L24" s="42" t="s">
        <v>34</v>
      </c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</row>
    <row r="25" spans="1:69" x14ac:dyDescent="0.2">
      <c r="A25" s="41" t="s">
        <v>35</v>
      </c>
      <c r="B25" s="39">
        <v>344.69099999999997</v>
      </c>
      <c r="C25" s="39">
        <v>406.70699999999999</v>
      </c>
      <c r="D25" s="39">
        <v>309.37700000000001</v>
      </c>
      <c r="E25" s="39">
        <v>439.33600000000001</v>
      </c>
      <c r="F25" s="39">
        <v>449.459</v>
      </c>
      <c r="G25" s="123">
        <v>26.439</v>
      </c>
      <c r="H25" s="39">
        <v>19.140999999999998</v>
      </c>
      <c r="I25" s="39">
        <v>15.678000000000001</v>
      </c>
      <c r="J25" s="39">
        <v>19.815999999999999</v>
      </c>
      <c r="K25" s="136">
        <v>28.186</v>
      </c>
      <c r="L25" s="42" t="s">
        <v>36</v>
      </c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</row>
    <row r="26" spans="1:69" x14ac:dyDescent="0.2">
      <c r="A26" s="41" t="s">
        <v>37</v>
      </c>
      <c r="B26" s="39">
        <v>62.125</v>
      </c>
      <c r="C26" s="39">
        <v>64.397999999999996</v>
      </c>
      <c r="D26" s="39">
        <v>74.349000000000004</v>
      </c>
      <c r="E26" s="39">
        <v>77.197000000000003</v>
      </c>
      <c r="F26" s="39">
        <v>75.048000000000002</v>
      </c>
      <c r="G26" s="123">
        <v>1.3480000000000001</v>
      </c>
      <c r="H26" s="39">
        <v>0.442</v>
      </c>
      <c r="I26" s="39">
        <v>0.77899999999999991</v>
      </c>
      <c r="J26" s="39">
        <v>1.08</v>
      </c>
      <c r="K26" s="136">
        <v>2.1749999999999998</v>
      </c>
      <c r="L26" s="42" t="s">
        <v>38</v>
      </c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</row>
    <row r="27" spans="1:69" x14ac:dyDescent="0.2">
      <c r="A27" s="41" t="s">
        <v>39</v>
      </c>
      <c r="B27" s="39">
        <v>338.31099999999998</v>
      </c>
      <c r="C27" s="39">
        <v>426.00299999999999</v>
      </c>
      <c r="D27" s="39">
        <v>376.25799999999998</v>
      </c>
      <c r="E27" s="39">
        <v>470.80900000000003</v>
      </c>
      <c r="F27" s="39">
        <v>474.51499999999999</v>
      </c>
      <c r="G27" s="123">
        <v>48.933</v>
      </c>
      <c r="H27" s="39">
        <v>43.975999999999999</v>
      </c>
      <c r="I27" s="39">
        <v>31.963999999999999</v>
      </c>
      <c r="J27" s="39">
        <v>37.152000000000001</v>
      </c>
      <c r="K27" s="136">
        <v>38.536999999999999</v>
      </c>
      <c r="L27" s="42" t="s">
        <v>196</v>
      </c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</row>
    <row r="28" spans="1:69" x14ac:dyDescent="0.2">
      <c r="A28" s="41" t="s">
        <v>40</v>
      </c>
      <c r="B28" s="39">
        <v>98.242999999999995</v>
      </c>
      <c r="C28" s="39">
        <v>104.121</v>
      </c>
      <c r="D28" s="39">
        <v>97.006</v>
      </c>
      <c r="E28" s="39">
        <v>85.617000000000004</v>
      </c>
      <c r="F28" s="39">
        <v>85.183000000000007</v>
      </c>
      <c r="G28" s="123">
        <v>9.8350000000000009</v>
      </c>
      <c r="H28" s="39">
        <v>8.4510000000000005</v>
      </c>
      <c r="I28" s="39">
        <v>10.876999999999999</v>
      </c>
      <c r="J28" s="39">
        <v>15.450000000000001</v>
      </c>
      <c r="K28" s="136">
        <v>15.013999999999999</v>
      </c>
      <c r="L28" s="42" t="s">
        <v>41</v>
      </c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</row>
    <row r="29" spans="1:69" ht="25.5" x14ac:dyDescent="0.2">
      <c r="A29" s="203" t="s">
        <v>229</v>
      </c>
      <c r="B29" s="39">
        <v>521.21299999999997</v>
      </c>
      <c r="C29" s="39">
        <v>518.61599999999999</v>
      </c>
      <c r="D29" s="39">
        <v>632.02</v>
      </c>
      <c r="E29" s="39">
        <v>537.35299999999995</v>
      </c>
      <c r="F29" s="39">
        <v>516.86599999999999</v>
      </c>
      <c r="G29" s="123">
        <v>61.155000000000001</v>
      </c>
      <c r="H29" s="39">
        <v>44.608000000000004</v>
      </c>
      <c r="I29" s="39">
        <v>37.485999999999997</v>
      </c>
      <c r="J29" s="39">
        <v>38.302</v>
      </c>
      <c r="K29" s="136">
        <v>44.949000000000005</v>
      </c>
      <c r="L29" s="204" t="s">
        <v>228</v>
      </c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</row>
    <row r="30" spans="1:69" x14ac:dyDescent="0.2">
      <c r="A30" s="197" t="s">
        <v>43</v>
      </c>
      <c r="B30" s="18">
        <v>551.10199999999998</v>
      </c>
      <c r="C30" s="18">
        <v>649.95000000000005</v>
      </c>
      <c r="D30" s="18">
        <v>886.89</v>
      </c>
      <c r="E30" s="18">
        <v>1055.1759999999999</v>
      </c>
      <c r="F30" s="18">
        <v>899.399</v>
      </c>
      <c r="G30" s="259">
        <v>50.777000000000001</v>
      </c>
      <c r="H30" s="18">
        <v>43.928000000000004</v>
      </c>
      <c r="I30" s="18">
        <v>40.298000000000002</v>
      </c>
      <c r="J30" s="18">
        <v>42.266999999999996</v>
      </c>
      <c r="K30" s="131">
        <v>34.854999999999997</v>
      </c>
      <c r="L30" s="198" t="s">
        <v>44</v>
      </c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</row>
    <row r="31" spans="1:69" x14ac:dyDescent="0.2">
      <c r="A31" s="41" t="s">
        <v>65</v>
      </c>
      <c r="B31" s="39">
        <v>48.113</v>
      </c>
      <c r="C31" s="39">
        <v>77.936000000000007</v>
      </c>
      <c r="D31" s="39">
        <v>237.73500000000001</v>
      </c>
      <c r="E31" s="39">
        <v>149.10900000000001</v>
      </c>
      <c r="F31" s="39">
        <v>90.424000000000007</v>
      </c>
      <c r="G31" s="123">
        <v>8.3879999999999999</v>
      </c>
      <c r="H31" s="39">
        <v>11.643000000000001</v>
      </c>
      <c r="I31" s="39">
        <v>10.79</v>
      </c>
      <c r="J31" s="39">
        <v>11.369</v>
      </c>
      <c r="K31" s="136">
        <v>7.3480000000000008</v>
      </c>
      <c r="L31" s="42" t="s">
        <v>66</v>
      </c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</row>
    <row r="32" spans="1:69" x14ac:dyDescent="0.2">
      <c r="A32" s="41" t="s">
        <v>45</v>
      </c>
      <c r="B32" s="47">
        <v>31.806000000000001</v>
      </c>
      <c r="C32" s="47">
        <v>69.834000000000003</v>
      </c>
      <c r="D32" s="47">
        <v>54.802999999999997</v>
      </c>
      <c r="E32" s="47">
        <v>23.715</v>
      </c>
      <c r="F32" s="47">
        <v>18.036000000000001</v>
      </c>
      <c r="G32" s="124">
        <v>23.788</v>
      </c>
      <c r="H32" s="47">
        <v>17.135000000000002</v>
      </c>
      <c r="I32" s="47">
        <v>18.736000000000001</v>
      </c>
      <c r="J32" s="47">
        <v>13.997</v>
      </c>
      <c r="K32" s="137">
        <v>12.087</v>
      </c>
      <c r="L32" s="42" t="s">
        <v>46</v>
      </c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</row>
    <row r="33" spans="1:69" x14ac:dyDescent="0.2">
      <c r="A33" s="41" t="s">
        <v>47</v>
      </c>
      <c r="B33" s="39">
        <v>78.518000000000001</v>
      </c>
      <c r="C33" s="39">
        <v>73.200999999999993</v>
      </c>
      <c r="D33" s="39">
        <v>80.111000000000004</v>
      </c>
      <c r="E33" s="39">
        <v>90.463999999999999</v>
      </c>
      <c r="F33" s="39">
        <v>71.638999999999996</v>
      </c>
      <c r="G33" s="123">
        <v>0.78</v>
      </c>
      <c r="H33" s="39">
        <v>0.97900000000000009</v>
      </c>
      <c r="I33" s="39">
        <v>1.8029999999999999</v>
      </c>
      <c r="J33" s="39">
        <v>1.6720000000000002</v>
      </c>
      <c r="K33" s="136">
        <v>0.97099999999999997</v>
      </c>
      <c r="L33" s="42" t="s">
        <v>48</v>
      </c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</row>
    <row r="34" spans="1:69" x14ac:dyDescent="0.2">
      <c r="A34" s="41" t="s">
        <v>49</v>
      </c>
      <c r="B34" s="39">
        <v>44.994999999999997</v>
      </c>
      <c r="C34" s="39">
        <v>56.374000000000002</v>
      </c>
      <c r="D34" s="39">
        <v>95.44</v>
      </c>
      <c r="E34" s="39">
        <v>115.45399999999999</v>
      </c>
      <c r="F34" s="39">
        <v>116.2</v>
      </c>
      <c r="G34" s="123">
        <v>0.45700000000000002</v>
      </c>
      <c r="H34" s="39">
        <v>0.24199999999999999</v>
      </c>
      <c r="I34" s="39">
        <v>0.46</v>
      </c>
      <c r="J34" s="39">
        <v>0.54299999999999993</v>
      </c>
      <c r="K34" s="136">
        <v>0.28100000000000003</v>
      </c>
      <c r="L34" s="42" t="s">
        <v>50</v>
      </c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</row>
    <row r="35" spans="1:69" x14ac:dyDescent="0.2">
      <c r="A35" s="41" t="s">
        <v>51</v>
      </c>
      <c r="B35" s="39">
        <v>64.504000000000005</v>
      </c>
      <c r="C35" s="39">
        <v>98.736000000000004</v>
      </c>
      <c r="D35" s="39">
        <v>106.40900000000001</v>
      </c>
      <c r="E35" s="39">
        <v>112.95699999999999</v>
      </c>
      <c r="F35" s="39">
        <v>97.698999999999998</v>
      </c>
      <c r="G35" s="123">
        <v>3.879</v>
      </c>
      <c r="H35" s="39">
        <v>3.581</v>
      </c>
      <c r="I35" s="39">
        <v>2.2079999999999997</v>
      </c>
      <c r="J35" s="39">
        <v>3.2970000000000002</v>
      </c>
      <c r="K35" s="136">
        <v>5.7569999999999997</v>
      </c>
      <c r="L35" s="42" t="s">
        <v>52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</row>
    <row r="36" spans="1:69" x14ac:dyDescent="0.2">
      <c r="A36" s="41" t="s">
        <v>69</v>
      </c>
      <c r="B36" s="39">
        <v>208.83199999999999</v>
      </c>
      <c r="C36" s="39">
        <v>194.911</v>
      </c>
      <c r="D36" s="39">
        <v>238.86500000000001</v>
      </c>
      <c r="E36" s="39">
        <v>452.32600000000002</v>
      </c>
      <c r="F36" s="39">
        <v>421.97199999999998</v>
      </c>
      <c r="G36" s="123">
        <v>7.5860000000000003</v>
      </c>
      <c r="H36" s="39">
        <v>3.319</v>
      </c>
      <c r="I36" s="39">
        <v>3.3220000000000001</v>
      </c>
      <c r="J36" s="39">
        <v>2.1779999999999999</v>
      </c>
      <c r="K36" s="136">
        <v>1.6990000000000001</v>
      </c>
      <c r="L36" s="42" t="s">
        <v>70</v>
      </c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</row>
    <row r="37" spans="1:69" x14ac:dyDescent="0.2">
      <c r="A37" s="41" t="s">
        <v>53</v>
      </c>
      <c r="B37" s="39">
        <v>27.082999999999998</v>
      </c>
      <c r="C37" s="39">
        <v>17.724</v>
      </c>
      <c r="D37" s="39">
        <v>31.349</v>
      </c>
      <c r="E37" s="39">
        <v>28.457000000000001</v>
      </c>
      <c r="F37" s="39">
        <v>35.710999999999999</v>
      </c>
      <c r="G37" s="123">
        <v>0.05</v>
      </c>
      <c r="H37" s="39">
        <v>0.161</v>
      </c>
      <c r="I37" s="39">
        <v>7.6999999999999999E-2</v>
      </c>
      <c r="J37" s="39" t="s">
        <v>293</v>
      </c>
      <c r="K37" s="136" t="s">
        <v>293</v>
      </c>
      <c r="L37" s="42" t="s">
        <v>54</v>
      </c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</row>
    <row r="38" spans="1:69" x14ac:dyDescent="0.2">
      <c r="A38" s="41" t="s">
        <v>55</v>
      </c>
      <c r="B38" s="39">
        <v>47.250999999999998</v>
      </c>
      <c r="C38" s="39">
        <v>61.234000000000002</v>
      </c>
      <c r="D38" s="39">
        <v>42.177999999999997</v>
      </c>
      <c r="E38" s="39">
        <v>82.694000000000003</v>
      </c>
      <c r="F38" s="39">
        <v>47.718000000000004</v>
      </c>
      <c r="G38" s="123">
        <v>5.8490000000000002</v>
      </c>
      <c r="H38" s="39">
        <v>6.8680000000000003</v>
      </c>
      <c r="I38" s="39">
        <v>2.9020000000000001</v>
      </c>
      <c r="J38" s="39">
        <v>9.168000000000001</v>
      </c>
      <c r="K38" s="136">
        <v>6.6740000000000004</v>
      </c>
      <c r="L38" s="48" t="s">
        <v>56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</row>
    <row r="39" spans="1:69" s="101" customFormat="1" ht="25.5" x14ac:dyDescent="0.2">
      <c r="A39" s="205" t="s">
        <v>57</v>
      </c>
      <c r="B39" s="22">
        <v>1007.4640000000001</v>
      </c>
      <c r="C39" s="22">
        <v>520.75300000000004</v>
      </c>
      <c r="D39" s="22">
        <v>652.49699999999996</v>
      </c>
      <c r="E39" s="22">
        <v>551.08600000000001</v>
      </c>
      <c r="F39" s="22">
        <v>446.37299999999999</v>
      </c>
      <c r="G39" s="121">
        <v>515.40600000000006</v>
      </c>
      <c r="H39" s="22">
        <v>548.03</v>
      </c>
      <c r="I39" s="22">
        <v>175.28899999999999</v>
      </c>
      <c r="J39" s="22">
        <v>86.97399999999999</v>
      </c>
      <c r="K39" s="132">
        <v>64.706999999999994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</row>
    <row r="40" spans="1:69" x14ac:dyDescent="0.2">
      <c r="A40" s="41" t="s">
        <v>59</v>
      </c>
      <c r="B40" s="39">
        <v>13.105</v>
      </c>
      <c r="C40" s="39">
        <v>12.788</v>
      </c>
      <c r="D40" s="39">
        <v>11.981</v>
      </c>
      <c r="E40" s="39">
        <v>16.890999999999998</v>
      </c>
      <c r="F40" s="39">
        <v>20.327000000000002</v>
      </c>
      <c r="G40" s="123">
        <v>0.68599999999999994</v>
      </c>
      <c r="H40" s="39">
        <v>0.68700000000000006</v>
      </c>
      <c r="I40" s="39">
        <v>0.55599999999999994</v>
      </c>
      <c r="J40" s="39">
        <v>0.34400000000000003</v>
      </c>
      <c r="K40" s="136">
        <v>0.438</v>
      </c>
      <c r="L40" s="42" t="s">
        <v>60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</row>
    <row r="41" spans="1:69" x14ac:dyDescent="0.2">
      <c r="A41" s="41" t="s">
        <v>61</v>
      </c>
      <c r="B41" s="39">
        <v>994.12800000000004</v>
      </c>
      <c r="C41" s="39">
        <v>507.73099999999999</v>
      </c>
      <c r="D41" s="39">
        <v>640.16600000000005</v>
      </c>
      <c r="E41" s="39">
        <v>534.01800000000003</v>
      </c>
      <c r="F41" s="39">
        <v>425.935</v>
      </c>
      <c r="G41" s="123">
        <v>514.71799999999996</v>
      </c>
      <c r="H41" s="39">
        <v>547.33600000000001</v>
      </c>
      <c r="I41" s="39">
        <v>174.72499999999999</v>
      </c>
      <c r="J41" s="39">
        <v>86.563000000000002</v>
      </c>
      <c r="K41" s="136">
        <v>64.197000000000003</v>
      </c>
      <c r="L41" s="42" t="s">
        <v>62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</row>
    <row r="42" spans="1:69" x14ac:dyDescent="0.2">
      <c r="A42" s="41" t="s">
        <v>55</v>
      </c>
      <c r="B42" s="51">
        <v>0.23100000000000001</v>
      </c>
      <c r="C42" s="51">
        <v>0.23400000000000001</v>
      </c>
      <c r="D42" s="51">
        <v>0.35</v>
      </c>
      <c r="E42" s="39">
        <v>0.17699999999999999</v>
      </c>
      <c r="F42" s="39">
        <v>0.111</v>
      </c>
      <c r="G42" s="123" t="s">
        <v>293</v>
      </c>
      <c r="H42" s="39" t="s">
        <v>293</v>
      </c>
      <c r="I42" s="39" t="s">
        <v>293</v>
      </c>
      <c r="J42" s="39">
        <v>6.7000000000000004E-2</v>
      </c>
      <c r="K42" s="136">
        <v>7.2000000000000008E-2</v>
      </c>
      <c r="L42" s="48" t="s">
        <v>56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</row>
    <row r="43" spans="1:69" s="101" customFormat="1" ht="13.5" thickBot="1" x14ac:dyDescent="0.25">
      <c r="A43" s="52" t="s">
        <v>333</v>
      </c>
      <c r="B43" s="54">
        <v>13.224</v>
      </c>
      <c r="C43" s="54">
        <v>9.8279999999999994</v>
      </c>
      <c r="D43" s="54">
        <v>19.065000000000001</v>
      </c>
      <c r="E43" s="54">
        <v>11.84</v>
      </c>
      <c r="F43" s="54">
        <v>20.341000000000001</v>
      </c>
      <c r="G43" s="260">
        <v>0.23900000000000002</v>
      </c>
      <c r="H43" s="54">
        <v>0.41300000000000003</v>
      </c>
      <c r="I43" s="54">
        <v>0.72099999999999997</v>
      </c>
      <c r="J43" s="54">
        <v>0.98</v>
      </c>
      <c r="K43" s="138">
        <v>1.2989999999999999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</row>
    <row r="44" spans="1:69" s="101" customFormat="1" ht="20.25" customHeight="1" thickBot="1" x14ac:dyDescent="0.25">
      <c r="A44" s="206" t="s">
        <v>266</v>
      </c>
      <c r="B44" s="57">
        <v>1614.579</v>
      </c>
      <c r="C44" s="57">
        <v>1644.751</v>
      </c>
      <c r="D44" s="57">
        <v>2416.4479999999999</v>
      </c>
      <c r="E44" s="57">
        <v>2309.7910000000002</v>
      </c>
      <c r="F44" s="57">
        <v>2048.134</v>
      </c>
      <c r="G44" s="261">
        <v>66.394999999999996</v>
      </c>
      <c r="H44" s="57">
        <v>53.142000000000003</v>
      </c>
      <c r="I44" s="57">
        <v>49.423999999999999</v>
      </c>
      <c r="J44" s="57">
        <v>52.061</v>
      </c>
      <c r="K44" s="139">
        <v>48.050000000000004</v>
      </c>
      <c r="L44" s="207" t="s">
        <v>271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</row>
    <row r="45" spans="1:69" x14ac:dyDescent="0.2">
      <c r="A45" s="41" t="s">
        <v>243</v>
      </c>
      <c r="B45" s="39">
        <v>2.907</v>
      </c>
      <c r="C45" s="39">
        <v>3.07</v>
      </c>
      <c r="D45" s="39">
        <v>3.1859999999999999</v>
      </c>
      <c r="E45" s="39">
        <v>1.5580000000000001</v>
      </c>
      <c r="F45" s="39">
        <v>1.837</v>
      </c>
      <c r="G45" s="123" t="s">
        <v>293</v>
      </c>
      <c r="H45" s="39">
        <v>0.26200000000000001</v>
      </c>
      <c r="I45" s="39" t="s">
        <v>293</v>
      </c>
      <c r="J45" s="39" t="s">
        <v>293</v>
      </c>
      <c r="K45" s="136" t="s">
        <v>293</v>
      </c>
      <c r="L45" s="42" t="s">
        <v>263</v>
      </c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</row>
    <row r="46" spans="1:69" x14ac:dyDescent="0.2">
      <c r="A46" s="41" t="s">
        <v>71</v>
      </c>
      <c r="B46" s="39">
        <v>514.26599999999996</v>
      </c>
      <c r="C46" s="39">
        <v>423.024</v>
      </c>
      <c r="D46" s="39">
        <v>900.71</v>
      </c>
      <c r="E46" s="39">
        <v>887.30399999999997</v>
      </c>
      <c r="F46" s="39">
        <v>824.56500000000005</v>
      </c>
      <c r="G46" s="123">
        <v>13.516</v>
      </c>
      <c r="H46" s="39">
        <v>7.1630000000000003</v>
      </c>
      <c r="I46" s="39">
        <v>7.1280000000000001</v>
      </c>
      <c r="J46" s="39">
        <v>7.5760000000000005</v>
      </c>
      <c r="K46" s="136">
        <v>5.5620000000000003</v>
      </c>
      <c r="L46" s="42" t="s">
        <v>72</v>
      </c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</row>
    <row r="47" spans="1:69" x14ac:dyDescent="0.2">
      <c r="A47" s="41" t="s">
        <v>73</v>
      </c>
      <c r="B47" s="39">
        <v>384.82299999999998</v>
      </c>
      <c r="C47" s="39">
        <v>423.56099999999998</v>
      </c>
      <c r="D47" s="39">
        <v>553.71600000000001</v>
      </c>
      <c r="E47" s="39">
        <v>260.53300000000002</v>
      </c>
      <c r="F47" s="39">
        <v>256.07100000000003</v>
      </c>
      <c r="G47" s="123">
        <v>1.111</v>
      </c>
      <c r="H47" s="39">
        <v>0.97000000000000008</v>
      </c>
      <c r="I47" s="39">
        <v>0.84599999999999997</v>
      </c>
      <c r="J47" s="39">
        <v>0.67199999999999993</v>
      </c>
      <c r="K47" s="136">
        <v>0.64200000000000002</v>
      </c>
      <c r="L47" s="42" t="s">
        <v>74</v>
      </c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</row>
    <row r="48" spans="1:69" s="101" customFormat="1" ht="13.5" thickBot="1" x14ac:dyDescent="0.25">
      <c r="A48" s="59" t="s">
        <v>334</v>
      </c>
      <c r="B48" s="60">
        <v>161.48099999999999</v>
      </c>
      <c r="C48" s="60">
        <v>145.14599999999999</v>
      </c>
      <c r="D48" s="60">
        <v>71.945999999999998</v>
      </c>
      <c r="E48" s="60">
        <v>105.22</v>
      </c>
      <c r="F48" s="60">
        <v>66.262</v>
      </c>
      <c r="G48" s="125">
        <v>0.96299999999999997</v>
      </c>
      <c r="H48" s="60">
        <v>0.81899999999999995</v>
      </c>
      <c r="I48" s="60">
        <v>1.1299999999999999</v>
      </c>
      <c r="J48" s="60">
        <v>1.5399999999999998</v>
      </c>
      <c r="K48" s="140">
        <v>6.9829999999999997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</row>
    <row r="49" spans="1:69" ht="13.5" thickBot="1" x14ac:dyDescent="0.25">
      <c r="A49" s="194" t="s">
        <v>76</v>
      </c>
      <c r="B49" s="27">
        <v>2634.692</v>
      </c>
      <c r="C49" s="27">
        <v>3017.1030000000001</v>
      </c>
      <c r="D49" s="27">
        <v>2169.904</v>
      </c>
      <c r="E49" s="27">
        <v>1975.9690000000001</v>
      </c>
      <c r="F49" s="27">
        <v>1714.778</v>
      </c>
      <c r="G49" s="122">
        <v>95.668000000000006</v>
      </c>
      <c r="H49" s="27">
        <v>105.75700000000001</v>
      </c>
      <c r="I49" s="27">
        <v>120.462</v>
      </c>
      <c r="J49" s="27">
        <v>108.417</v>
      </c>
      <c r="K49" s="133">
        <v>115.595</v>
      </c>
      <c r="L49" s="208" t="s">
        <v>77</v>
      </c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</row>
    <row r="50" spans="1:69" s="101" customFormat="1" ht="20.25" customHeight="1" thickBot="1" x14ac:dyDescent="0.25">
      <c r="A50" s="209" t="s">
        <v>7</v>
      </c>
      <c r="B50" s="30">
        <v>2058.13</v>
      </c>
      <c r="C50" s="30">
        <v>2482.3870000000002</v>
      </c>
      <c r="D50" s="30">
        <v>1582.325</v>
      </c>
      <c r="E50" s="30">
        <v>1303.415</v>
      </c>
      <c r="F50" s="30">
        <v>1125.856</v>
      </c>
      <c r="G50" s="90">
        <v>79.402000000000001</v>
      </c>
      <c r="H50" s="30">
        <v>82.03</v>
      </c>
      <c r="I50" s="30">
        <v>80.237000000000009</v>
      </c>
      <c r="J50" s="30">
        <v>78.492999999999995</v>
      </c>
      <c r="K50" s="64">
        <v>83.768000000000001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</row>
    <row r="51" spans="1:69" x14ac:dyDescent="0.2">
      <c r="A51" s="41" t="s">
        <v>78</v>
      </c>
      <c r="B51" s="39">
        <v>67.921000000000006</v>
      </c>
      <c r="C51" s="39">
        <v>106.851</v>
      </c>
      <c r="D51" s="39">
        <v>81.921000000000006</v>
      </c>
      <c r="E51" s="39">
        <v>76.632000000000005</v>
      </c>
      <c r="F51" s="39">
        <v>101.477</v>
      </c>
      <c r="G51" s="123">
        <v>15.173999999999999</v>
      </c>
      <c r="H51" s="39">
        <v>17.46</v>
      </c>
      <c r="I51" s="39">
        <v>16.351000000000003</v>
      </c>
      <c r="J51" s="39">
        <v>19.849999999999998</v>
      </c>
      <c r="K51" s="136">
        <v>19.622</v>
      </c>
      <c r="L51" s="42" t="s">
        <v>79</v>
      </c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</row>
    <row r="52" spans="1:69" ht="13.5" thickBot="1" x14ac:dyDescent="0.25">
      <c r="A52" s="41" t="s">
        <v>80</v>
      </c>
      <c r="B52" s="39">
        <v>1990.2090000000001</v>
      </c>
      <c r="C52" s="39">
        <v>2375.5360000000001</v>
      </c>
      <c r="D52" s="39">
        <v>1500.404</v>
      </c>
      <c r="E52" s="39">
        <v>1226.7829999999999</v>
      </c>
      <c r="F52" s="39">
        <v>1024.3789999999999</v>
      </c>
      <c r="G52" s="123">
        <v>64.227999999999994</v>
      </c>
      <c r="H52" s="39">
        <v>64.570000000000007</v>
      </c>
      <c r="I52" s="39">
        <v>63.885999999999996</v>
      </c>
      <c r="J52" s="39">
        <v>58.643000000000001</v>
      </c>
      <c r="K52" s="136">
        <v>64.146000000000001</v>
      </c>
      <c r="L52" s="42" t="s">
        <v>232</v>
      </c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</row>
    <row r="53" spans="1:69" s="101" customFormat="1" ht="20.25" customHeight="1" thickBot="1" x14ac:dyDescent="0.25">
      <c r="A53" s="211" t="s">
        <v>81</v>
      </c>
      <c r="B53" s="30">
        <v>576.56200000000001</v>
      </c>
      <c r="C53" s="30">
        <v>534.71600000000001</v>
      </c>
      <c r="D53" s="30">
        <v>587.57899999999995</v>
      </c>
      <c r="E53" s="30">
        <v>672.55399999999997</v>
      </c>
      <c r="F53" s="30">
        <v>588.92200000000003</v>
      </c>
      <c r="G53" s="90">
        <v>16.265999999999998</v>
      </c>
      <c r="H53" s="30">
        <v>23.727</v>
      </c>
      <c r="I53" s="30">
        <v>40.224999999999994</v>
      </c>
      <c r="J53" s="30">
        <v>29.923999999999999</v>
      </c>
      <c r="K53" s="64">
        <v>31.827000000000002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</row>
    <row r="54" spans="1:69" ht="25.5" x14ac:dyDescent="0.2">
      <c r="A54" s="205" t="s">
        <v>83</v>
      </c>
      <c r="B54" s="67">
        <v>556.69899999999996</v>
      </c>
      <c r="C54" s="67">
        <v>519.63300000000004</v>
      </c>
      <c r="D54" s="67">
        <v>566.78099999999995</v>
      </c>
      <c r="E54" s="67">
        <v>641.00900000000001</v>
      </c>
      <c r="F54" s="67">
        <v>536.678</v>
      </c>
      <c r="G54" s="126">
        <v>10.588000000000001</v>
      </c>
      <c r="H54" s="67">
        <v>21.241</v>
      </c>
      <c r="I54" s="67">
        <v>38.116999999999997</v>
      </c>
      <c r="J54" s="67">
        <v>27.480999999999998</v>
      </c>
      <c r="K54" s="141">
        <v>28.803999999999998</v>
      </c>
      <c r="L54" s="87" t="s">
        <v>322</v>
      </c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</row>
    <row r="55" spans="1:69" x14ac:dyDescent="0.2">
      <c r="A55" s="41" t="s">
        <v>85</v>
      </c>
      <c r="B55" s="39">
        <v>105.182</v>
      </c>
      <c r="C55" s="39">
        <v>97.998000000000005</v>
      </c>
      <c r="D55" s="39">
        <v>105.122</v>
      </c>
      <c r="E55" s="39">
        <v>143.59700000000001</v>
      </c>
      <c r="F55" s="39">
        <v>107.40900000000001</v>
      </c>
      <c r="G55" s="123">
        <v>1.0029999999999999</v>
      </c>
      <c r="H55" s="39">
        <v>0.23599999999999999</v>
      </c>
      <c r="I55" s="39">
        <v>2.7469999999999999</v>
      </c>
      <c r="J55" s="39">
        <v>0.26200000000000001</v>
      </c>
      <c r="K55" s="136">
        <v>0.23499999999999999</v>
      </c>
      <c r="L55" s="42" t="s">
        <v>86</v>
      </c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</row>
    <row r="56" spans="1:69" x14ac:dyDescent="0.2">
      <c r="A56" s="41" t="s">
        <v>87</v>
      </c>
      <c r="B56" s="39">
        <v>0.52100000000000002</v>
      </c>
      <c r="C56" s="39">
        <v>0.29299999999999998</v>
      </c>
      <c r="D56" s="39">
        <v>0.35899999999999999</v>
      </c>
      <c r="E56" s="39">
        <v>0.53900000000000003</v>
      </c>
      <c r="F56" s="39">
        <v>0.36299999999999999</v>
      </c>
      <c r="G56" s="123">
        <v>0.11699999999999999</v>
      </c>
      <c r="H56" s="39" t="s">
        <v>293</v>
      </c>
      <c r="I56" s="39">
        <v>7.2999999999999995E-2</v>
      </c>
      <c r="J56" s="39">
        <v>5.1999999999999998E-2</v>
      </c>
      <c r="K56" s="136" t="s">
        <v>293</v>
      </c>
      <c r="L56" s="42" t="s">
        <v>88</v>
      </c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</row>
    <row r="57" spans="1:69" x14ac:dyDescent="0.2">
      <c r="A57" s="41" t="s">
        <v>89</v>
      </c>
      <c r="B57" s="39">
        <v>304.60500000000002</v>
      </c>
      <c r="C57" s="39">
        <v>302.041</v>
      </c>
      <c r="D57" s="39">
        <v>367.03500000000003</v>
      </c>
      <c r="E57" s="39">
        <v>387.66699999999997</v>
      </c>
      <c r="F57" s="39">
        <v>289.37900000000002</v>
      </c>
      <c r="G57" s="123">
        <v>2.5539999999999998</v>
      </c>
      <c r="H57" s="39">
        <v>11.212</v>
      </c>
      <c r="I57" s="39">
        <v>26.661000000000001</v>
      </c>
      <c r="J57" s="39">
        <v>15.379999999999999</v>
      </c>
      <c r="K57" s="136">
        <v>23.347999999999999</v>
      </c>
      <c r="L57" s="42" t="s">
        <v>90</v>
      </c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</row>
    <row r="58" spans="1:69" ht="15.75" customHeight="1" x14ac:dyDescent="0.2">
      <c r="A58" s="41" t="s">
        <v>91</v>
      </c>
      <c r="B58" s="39">
        <v>6.0339999999999998</v>
      </c>
      <c r="C58" s="39">
        <v>4.9610000000000003</v>
      </c>
      <c r="D58" s="39">
        <v>5.8760000000000003</v>
      </c>
      <c r="E58" s="39">
        <v>5.16</v>
      </c>
      <c r="F58" s="39">
        <v>5.7160000000000002</v>
      </c>
      <c r="G58" s="123">
        <v>0.46200000000000002</v>
      </c>
      <c r="H58" s="39">
        <v>0.224</v>
      </c>
      <c r="I58" s="39">
        <v>0.21099999999999999</v>
      </c>
      <c r="J58" s="39">
        <v>0.39599999999999996</v>
      </c>
      <c r="K58" s="136">
        <v>0.52100000000000002</v>
      </c>
      <c r="L58" s="233" t="s">
        <v>175</v>
      </c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</row>
    <row r="59" spans="1:69" x14ac:dyDescent="0.2">
      <c r="A59" s="41" t="s">
        <v>93</v>
      </c>
      <c r="B59" s="39">
        <v>1.167</v>
      </c>
      <c r="C59" s="39">
        <v>1.3420000000000001</v>
      </c>
      <c r="D59" s="39">
        <v>1.109</v>
      </c>
      <c r="E59" s="39">
        <v>1.3069999999999999</v>
      </c>
      <c r="F59" s="39">
        <v>0.99</v>
      </c>
      <c r="G59" s="123" t="s">
        <v>293</v>
      </c>
      <c r="H59" s="39">
        <v>0.159</v>
      </c>
      <c r="I59" s="39">
        <v>6.8999999999999992E-2</v>
      </c>
      <c r="J59" s="39" t="s">
        <v>293</v>
      </c>
      <c r="K59" s="136">
        <v>0.33</v>
      </c>
      <c r="L59" s="42" t="s">
        <v>323</v>
      </c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</row>
    <row r="60" spans="1:69" x14ac:dyDescent="0.2">
      <c r="A60" s="41" t="s">
        <v>95</v>
      </c>
      <c r="B60" s="39">
        <v>41.926000000000002</v>
      </c>
      <c r="C60" s="39">
        <v>42.679000000000002</v>
      </c>
      <c r="D60" s="39">
        <v>41.164999999999999</v>
      </c>
      <c r="E60" s="39">
        <v>54.789000000000001</v>
      </c>
      <c r="F60" s="39">
        <v>47.935000000000002</v>
      </c>
      <c r="G60" s="123">
        <v>0.45700000000000002</v>
      </c>
      <c r="H60" s="39">
        <v>0.433</v>
      </c>
      <c r="I60" s="39">
        <v>0.24299999999999999</v>
      </c>
      <c r="J60" s="39">
        <v>0.38900000000000001</v>
      </c>
      <c r="K60" s="136">
        <v>0.52100000000000002</v>
      </c>
      <c r="L60" s="42" t="s">
        <v>96</v>
      </c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</row>
    <row r="61" spans="1:69" x14ac:dyDescent="0.2">
      <c r="A61" s="41" t="s">
        <v>55</v>
      </c>
      <c r="B61" s="51">
        <v>97.263999999999996</v>
      </c>
      <c r="C61" s="51">
        <v>70.319000000000003</v>
      </c>
      <c r="D61" s="51">
        <v>46.115000000000002</v>
      </c>
      <c r="E61" s="51">
        <v>47.95</v>
      </c>
      <c r="F61" s="51">
        <v>84.885999999999996</v>
      </c>
      <c r="G61" s="268">
        <v>5.952</v>
      </c>
      <c r="H61" s="39">
        <v>8.9309999999999992</v>
      </c>
      <c r="I61" s="39">
        <v>8.1129999999999995</v>
      </c>
      <c r="J61" s="39">
        <v>10.978999999999999</v>
      </c>
      <c r="K61" s="136">
        <v>3.8080000000000003</v>
      </c>
      <c r="L61" s="42" t="s">
        <v>56</v>
      </c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</row>
    <row r="62" spans="1:69" ht="13.5" thickBot="1" x14ac:dyDescent="0.25">
      <c r="A62" s="86" t="s">
        <v>324</v>
      </c>
      <c r="B62" s="39">
        <v>19.863</v>
      </c>
      <c r="C62" s="39">
        <v>15.083</v>
      </c>
      <c r="D62" s="39">
        <v>20.797999999999998</v>
      </c>
      <c r="E62" s="39">
        <v>31.545000000000002</v>
      </c>
      <c r="F62" s="39">
        <v>52.244</v>
      </c>
      <c r="G62" s="123">
        <v>5.6779999999999999</v>
      </c>
      <c r="H62" s="68">
        <v>2.4859999999999998</v>
      </c>
      <c r="I62" s="68">
        <v>2.1080000000000001</v>
      </c>
      <c r="J62" s="68">
        <v>2.4430000000000001</v>
      </c>
      <c r="K62" s="142">
        <v>3.0230000000000001</v>
      </c>
      <c r="L62" s="87" t="s">
        <v>98</v>
      </c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</row>
    <row r="63" spans="1:69" ht="13.5" thickBot="1" x14ac:dyDescent="0.25">
      <c r="A63" s="194" t="s">
        <v>99</v>
      </c>
      <c r="B63" s="15">
        <v>61.969000000000001</v>
      </c>
      <c r="C63" s="15">
        <v>54.173000000000002</v>
      </c>
      <c r="D63" s="15">
        <v>71.090999999999994</v>
      </c>
      <c r="E63" s="15">
        <v>61.463999999999999</v>
      </c>
      <c r="F63" s="15">
        <v>56.741</v>
      </c>
      <c r="G63" s="120">
        <v>15.195</v>
      </c>
      <c r="H63" s="15">
        <v>13.589</v>
      </c>
      <c r="I63" s="15">
        <v>14.804</v>
      </c>
      <c r="J63" s="15">
        <v>14.932</v>
      </c>
      <c r="K63" s="130">
        <v>14.279</v>
      </c>
      <c r="L63" s="208" t="s">
        <v>100</v>
      </c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</row>
    <row r="64" spans="1:69" ht="20.25" customHeight="1" thickBot="1" x14ac:dyDescent="0.25">
      <c r="A64" s="209" t="s">
        <v>7</v>
      </c>
      <c r="B64" s="30">
        <v>61.808999999999997</v>
      </c>
      <c r="C64" s="30">
        <v>53.948999999999998</v>
      </c>
      <c r="D64" s="30">
        <v>70.87</v>
      </c>
      <c r="E64" s="30">
        <v>61.313000000000002</v>
      </c>
      <c r="F64" s="30">
        <v>56.478999999999999</v>
      </c>
      <c r="G64" s="90">
        <v>15.148999999999999</v>
      </c>
      <c r="H64" s="30">
        <v>13.188000000000001</v>
      </c>
      <c r="I64" s="30">
        <v>14.678000000000001</v>
      </c>
      <c r="J64" s="30">
        <v>14.911000000000001</v>
      </c>
      <c r="K64" s="64">
        <v>14.157</v>
      </c>
      <c r="L64" s="210" t="s">
        <v>101</v>
      </c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</row>
    <row r="65" spans="1:69" x14ac:dyDescent="0.2">
      <c r="A65" s="41" t="s">
        <v>102</v>
      </c>
      <c r="B65" s="39">
        <v>53.372999999999998</v>
      </c>
      <c r="C65" s="39">
        <v>43.771000000000001</v>
      </c>
      <c r="D65" s="39">
        <v>49.073999999999998</v>
      </c>
      <c r="E65" s="39">
        <v>49.447000000000003</v>
      </c>
      <c r="F65" s="39">
        <v>45.774000000000001</v>
      </c>
      <c r="G65" s="123">
        <v>14.508999999999999</v>
      </c>
      <c r="H65" s="39">
        <v>12.728</v>
      </c>
      <c r="I65" s="39">
        <v>13.975</v>
      </c>
      <c r="J65" s="39">
        <v>14.009</v>
      </c>
      <c r="K65" s="136">
        <v>12.947000000000001</v>
      </c>
      <c r="L65" s="42" t="s">
        <v>325</v>
      </c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</row>
    <row r="66" spans="1:69" ht="13.5" thickBot="1" x14ac:dyDescent="0.25">
      <c r="A66" s="41" t="s">
        <v>104</v>
      </c>
      <c r="B66" s="39">
        <v>8.4359999999999999</v>
      </c>
      <c r="C66" s="39">
        <v>10.178000000000001</v>
      </c>
      <c r="D66" s="39">
        <v>21.795999999999999</v>
      </c>
      <c r="E66" s="39">
        <v>11.866</v>
      </c>
      <c r="F66" s="39">
        <v>10.705</v>
      </c>
      <c r="G66" s="123">
        <v>0.64</v>
      </c>
      <c r="H66" s="39">
        <v>0.46</v>
      </c>
      <c r="I66" s="39">
        <v>0.70299999999999996</v>
      </c>
      <c r="J66" s="39">
        <v>0.90200000000000002</v>
      </c>
      <c r="K66" s="136">
        <v>1.21</v>
      </c>
      <c r="L66" s="42" t="s">
        <v>105</v>
      </c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</row>
    <row r="67" spans="1:69" ht="20.25" customHeight="1" thickBot="1" x14ac:dyDescent="0.25">
      <c r="A67" s="211" t="s">
        <v>81</v>
      </c>
      <c r="B67" s="30">
        <v>0.16</v>
      </c>
      <c r="C67" s="30">
        <v>0.224</v>
      </c>
      <c r="D67" s="30">
        <v>0.221</v>
      </c>
      <c r="E67" s="30">
        <v>0.151</v>
      </c>
      <c r="F67" s="30">
        <v>0.26200000000000001</v>
      </c>
      <c r="G67" s="90" t="s">
        <v>293</v>
      </c>
      <c r="H67" s="30">
        <v>0.40099999999999997</v>
      </c>
      <c r="I67" s="30">
        <v>0.126</v>
      </c>
      <c r="J67" s="30" t="s">
        <v>293</v>
      </c>
      <c r="K67" s="64">
        <v>0.122</v>
      </c>
      <c r="L67" s="212" t="s">
        <v>106</v>
      </c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</row>
    <row r="68" spans="1:69" ht="13.5" thickBot="1" x14ac:dyDescent="0.25">
      <c r="A68" s="213" t="s">
        <v>107</v>
      </c>
      <c r="B68" s="15">
        <v>7666.2110000000002</v>
      </c>
      <c r="C68" s="15">
        <v>7880.558</v>
      </c>
      <c r="D68" s="15">
        <v>7979.8370000000004</v>
      </c>
      <c r="E68" s="15">
        <v>7404.9759999999997</v>
      </c>
      <c r="F68" s="15">
        <v>6700.5479999999998</v>
      </c>
      <c r="G68" s="120">
        <v>2047.7219999999998</v>
      </c>
      <c r="H68" s="15">
        <v>2076.4290000000001</v>
      </c>
      <c r="I68" s="15">
        <v>2395.8330000000001</v>
      </c>
      <c r="J68" s="15">
        <v>1999.4840000000002</v>
      </c>
      <c r="K68" s="130">
        <v>1822.021</v>
      </c>
      <c r="L68" s="214" t="s">
        <v>108</v>
      </c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</row>
    <row r="69" spans="1:69" ht="20.25" customHeight="1" thickBot="1" x14ac:dyDescent="0.25">
      <c r="A69" s="209" t="s">
        <v>225</v>
      </c>
      <c r="B69" s="30">
        <v>403.93</v>
      </c>
      <c r="C69" s="30">
        <v>363.69400000000002</v>
      </c>
      <c r="D69" s="30">
        <v>373.79700000000003</v>
      </c>
      <c r="E69" s="30">
        <v>358.70499999999998</v>
      </c>
      <c r="F69" s="30">
        <v>400.452</v>
      </c>
      <c r="G69" s="90">
        <v>21.937999999999999</v>
      </c>
      <c r="H69" s="30">
        <v>25.898999999999997</v>
      </c>
      <c r="I69" s="30">
        <v>29.687000000000001</v>
      </c>
      <c r="J69" s="30">
        <v>14.196999999999999</v>
      </c>
      <c r="K69" s="64">
        <v>2.9050000000000002</v>
      </c>
      <c r="L69" s="212" t="s">
        <v>208</v>
      </c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</row>
    <row r="70" spans="1:69" ht="13.5" thickBot="1" x14ac:dyDescent="0.25">
      <c r="A70" s="215" t="s">
        <v>111</v>
      </c>
      <c r="B70" s="75">
        <v>7262.2809999999999</v>
      </c>
      <c r="C70" s="75">
        <v>7516.8639999999996</v>
      </c>
      <c r="D70" s="75">
        <v>7606.04</v>
      </c>
      <c r="E70" s="75">
        <v>7046.2709999999997</v>
      </c>
      <c r="F70" s="75">
        <v>6300.0959999999995</v>
      </c>
      <c r="G70" s="128">
        <v>2025.7839999999999</v>
      </c>
      <c r="H70" s="75">
        <v>2050.5300000000002</v>
      </c>
      <c r="I70" s="75">
        <v>2366.1460000000002</v>
      </c>
      <c r="J70" s="75">
        <v>1985.287</v>
      </c>
      <c r="K70" s="143">
        <v>1819.116</v>
      </c>
      <c r="L70" s="216" t="s">
        <v>106</v>
      </c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</row>
    <row r="71" spans="1:69" ht="13.5" thickBot="1" x14ac:dyDescent="0.25">
      <c r="A71" s="194" t="s">
        <v>112</v>
      </c>
      <c r="B71" s="77">
        <v>3275.944</v>
      </c>
      <c r="C71" s="77">
        <v>3103.0610000000001</v>
      </c>
      <c r="D71" s="77">
        <v>2509.41</v>
      </c>
      <c r="E71" s="77">
        <v>2149.9110000000001</v>
      </c>
      <c r="F71" s="77">
        <v>2091.4940000000001</v>
      </c>
      <c r="G71" s="144">
        <v>1493.8309999999999</v>
      </c>
      <c r="H71" s="77">
        <v>1713.3489999999999</v>
      </c>
      <c r="I71" s="77">
        <v>1983.9290000000001</v>
      </c>
      <c r="J71" s="77">
        <v>1699.193</v>
      </c>
      <c r="K71" s="145">
        <v>1559.0029999999999</v>
      </c>
      <c r="L71" s="208" t="s">
        <v>302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</row>
    <row r="72" spans="1:69" s="101" customFormat="1" ht="25.5" x14ac:dyDescent="0.2">
      <c r="A72" s="78" t="s">
        <v>114</v>
      </c>
      <c r="B72" s="79">
        <v>882.12599999999998</v>
      </c>
      <c r="C72" s="79">
        <v>1003.908</v>
      </c>
      <c r="D72" s="79">
        <v>1176.0909999999999</v>
      </c>
      <c r="E72" s="79">
        <v>755.66099999999994</v>
      </c>
      <c r="F72" s="79">
        <v>706.80100000000004</v>
      </c>
      <c r="G72" s="146">
        <v>289.19499999999999</v>
      </c>
      <c r="H72" s="79">
        <v>162.166</v>
      </c>
      <c r="I72" s="79">
        <v>186.68599999999998</v>
      </c>
      <c r="J72" s="79">
        <v>148.11699999999999</v>
      </c>
      <c r="K72" s="147">
        <v>88.275999999999996</v>
      </c>
      <c r="L72" s="217" t="s">
        <v>303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</row>
    <row r="73" spans="1:69" x14ac:dyDescent="0.2">
      <c r="A73" s="41" t="s">
        <v>116</v>
      </c>
      <c r="B73" s="47">
        <v>41.820999999999998</v>
      </c>
      <c r="C73" s="47">
        <v>38.374000000000002</v>
      </c>
      <c r="D73" s="47">
        <v>42.01</v>
      </c>
      <c r="E73" s="47">
        <v>50.084000000000003</v>
      </c>
      <c r="F73" s="47">
        <v>50.634999999999998</v>
      </c>
      <c r="G73" s="124">
        <v>13.206000000000001</v>
      </c>
      <c r="H73" s="47">
        <v>4.9719999999999995</v>
      </c>
      <c r="I73" s="47">
        <v>3.8879999999999999</v>
      </c>
      <c r="J73" s="47">
        <v>3.2320000000000002</v>
      </c>
      <c r="K73" s="137">
        <v>10.794</v>
      </c>
      <c r="L73" s="42" t="s">
        <v>233</v>
      </c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</row>
    <row r="74" spans="1:69" ht="13.5" thickBot="1" x14ac:dyDescent="0.25">
      <c r="A74" s="81" t="s">
        <v>118</v>
      </c>
      <c r="B74" s="82">
        <v>840.30499999999995</v>
      </c>
      <c r="C74" s="82">
        <v>965.53399999999999</v>
      </c>
      <c r="D74" s="82">
        <v>1134.0809999999999</v>
      </c>
      <c r="E74" s="82">
        <v>705.577</v>
      </c>
      <c r="F74" s="82">
        <v>656.16600000000005</v>
      </c>
      <c r="G74" s="148">
        <v>275.98899999999998</v>
      </c>
      <c r="H74" s="82">
        <v>157.19399999999999</v>
      </c>
      <c r="I74" s="82">
        <v>182.798</v>
      </c>
      <c r="J74" s="82">
        <v>144.88500000000002</v>
      </c>
      <c r="K74" s="149">
        <v>77.481999999999999</v>
      </c>
      <c r="L74" s="83" t="s">
        <v>119</v>
      </c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</row>
    <row r="75" spans="1:69" s="236" customFormat="1" ht="25.5" x14ac:dyDescent="0.2">
      <c r="A75" s="78" t="s">
        <v>120</v>
      </c>
      <c r="B75" s="19">
        <v>543.29</v>
      </c>
      <c r="C75" s="19">
        <v>602.32899999999995</v>
      </c>
      <c r="D75" s="19">
        <v>658.67399999999998</v>
      </c>
      <c r="E75" s="19">
        <v>624.31399999999996</v>
      </c>
      <c r="F75" s="19">
        <v>620.19500000000005</v>
      </c>
      <c r="G75" s="129">
        <v>12.893999999999998</v>
      </c>
      <c r="H75" s="19">
        <v>8.5089999999999986</v>
      </c>
      <c r="I75" s="19">
        <v>7.8779999999999992</v>
      </c>
      <c r="J75" s="19">
        <v>9.2739999999999991</v>
      </c>
      <c r="K75" s="150">
        <v>10.004000000000001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</row>
    <row r="76" spans="1:69" x14ac:dyDescent="0.2">
      <c r="A76" s="41" t="s">
        <v>122</v>
      </c>
      <c r="B76" s="47">
        <v>82</v>
      </c>
      <c r="C76" s="47">
        <v>85.491</v>
      </c>
      <c r="D76" s="47">
        <v>92.272000000000006</v>
      </c>
      <c r="E76" s="47">
        <v>98.466999999999999</v>
      </c>
      <c r="F76" s="47">
        <v>100.929</v>
      </c>
      <c r="G76" s="124">
        <v>5.4690000000000003</v>
      </c>
      <c r="H76" s="47">
        <v>2.2729999999999997</v>
      </c>
      <c r="I76" s="47">
        <v>1.107</v>
      </c>
      <c r="J76" s="47">
        <v>1.7070000000000001</v>
      </c>
      <c r="K76" s="137">
        <v>2.1870000000000003</v>
      </c>
      <c r="L76" s="42" t="s">
        <v>123</v>
      </c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</row>
    <row r="77" spans="1:69" x14ac:dyDescent="0.2">
      <c r="A77" s="41" t="s">
        <v>124</v>
      </c>
      <c r="B77" s="47">
        <v>144.75700000000001</v>
      </c>
      <c r="C77" s="47">
        <v>147.05000000000001</v>
      </c>
      <c r="D77" s="47">
        <v>128.37</v>
      </c>
      <c r="E77" s="47">
        <v>100.01600000000001</v>
      </c>
      <c r="F77" s="47">
        <v>83.222999999999999</v>
      </c>
      <c r="G77" s="124">
        <v>1.748</v>
      </c>
      <c r="H77" s="47">
        <v>1.7429999999999999</v>
      </c>
      <c r="I77" s="47">
        <v>2.3330000000000002</v>
      </c>
      <c r="J77" s="47">
        <v>2.226</v>
      </c>
      <c r="K77" s="137">
        <v>2.8759999999999999</v>
      </c>
      <c r="L77" s="42" t="s">
        <v>125</v>
      </c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</row>
    <row r="78" spans="1:69" x14ac:dyDescent="0.2">
      <c r="A78" s="41" t="s">
        <v>126</v>
      </c>
      <c r="B78" s="47">
        <v>12.19</v>
      </c>
      <c r="C78" s="47">
        <v>11.545999999999999</v>
      </c>
      <c r="D78" s="47">
        <v>10.323</v>
      </c>
      <c r="E78" s="47">
        <v>9.7100000000000009</v>
      </c>
      <c r="F78" s="47">
        <v>12.398</v>
      </c>
      <c r="G78" s="124">
        <v>1.4300000000000002</v>
      </c>
      <c r="H78" s="47">
        <v>0.55800000000000005</v>
      </c>
      <c r="I78" s="47">
        <v>0.53799999999999992</v>
      </c>
      <c r="J78" s="47">
        <v>0.222</v>
      </c>
      <c r="K78" s="137">
        <v>0.47699999999999998</v>
      </c>
      <c r="L78" s="42" t="s">
        <v>127</v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</row>
    <row r="79" spans="1:69" x14ac:dyDescent="0.2">
      <c r="A79" s="41" t="s">
        <v>128</v>
      </c>
      <c r="B79" s="47">
        <v>30.024999999999999</v>
      </c>
      <c r="C79" s="47">
        <v>32.665999999999997</v>
      </c>
      <c r="D79" s="47">
        <v>33.747</v>
      </c>
      <c r="E79" s="47">
        <v>33.991999999999997</v>
      </c>
      <c r="F79" s="47">
        <v>32.856000000000002</v>
      </c>
      <c r="G79" s="124">
        <v>1.7550000000000001</v>
      </c>
      <c r="H79" s="47">
        <v>2.109</v>
      </c>
      <c r="I79" s="47">
        <v>0.82099999999999995</v>
      </c>
      <c r="J79" s="47">
        <v>0.875</v>
      </c>
      <c r="K79" s="137">
        <v>1.722</v>
      </c>
      <c r="L79" s="42" t="s">
        <v>129</v>
      </c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</row>
    <row r="80" spans="1:69" x14ac:dyDescent="0.2">
      <c r="A80" s="41" t="s">
        <v>130</v>
      </c>
      <c r="B80" s="47">
        <v>203.09299999999999</v>
      </c>
      <c r="C80" s="47">
        <v>237.47200000000001</v>
      </c>
      <c r="D80" s="47">
        <v>260.57900000000001</v>
      </c>
      <c r="E80" s="47">
        <v>258.06400000000002</v>
      </c>
      <c r="F80" s="47">
        <v>275.798</v>
      </c>
      <c r="G80" s="124">
        <v>2.173</v>
      </c>
      <c r="H80" s="47">
        <v>1.556</v>
      </c>
      <c r="I80" s="47">
        <v>2.516</v>
      </c>
      <c r="J80" s="47">
        <v>3.5959999999999996</v>
      </c>
      <c r="K80" s="137">
        <v>2.161</v>
      </c>
      <c r="L80" s="42" t="s">
        <v>131</v>
      </c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</row>
    <row r="81" spans="1:69" x14ac:dyDescent="0.2">
      <c r="A81" s="41" t="s">
        <v>55</v>
      </c>
      <c r="B81" s="47">
        <v>71.224999999999994</v>
      </c>
      <c r="C81" s="47">
        <v>88.103999999999999</v>
      </c>
      <c r="D81" s="47">
        <v>133.38300000000001</v>
      </c>
      <c r="E81" s="47">
        <v>124.065</v>
      </c>
      <c r="F81" s="47">
        <v>114.991</v>
      </c>
      <c r="G81" s="124">
        <v>0.31900000000000001</v>
      </c>
      <c r="H81" s="47">
        <v>0.27</v>
      </c>
      <c r="I81" s="47">
        <v>0.56300000000000006</v>
      </c>
      <c r="J81" s="47">
        <v>0.64800000000000002</v>
      </c>
      <c r="K81" s="137">
        <v>0.58100000000000007</v>
      </c>
      <c r="L81" s="42" t="s">
        <v>56</v>
      </c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</row>
    <row r="82" spans="1:69" s="236" customFormat="1" x14ac:dyDescent="0.2">
      <c r="A82" s="86" t="s">
        <v>132</v>
      </c>
      <c r="B82" s="22">
        <v>2560.9209999999998</v>
      </c>
      <c r="C82" s="22">
        <v>2807.5659999999998</v>
      </c>
      <c r="D82" s="22">
        <v>3261.8649999999998</v>
      </c>
      <c r="E82" s="22">
        <v>3516.3850000000002</v>
      </c>
      <c r="F82" s="22">
        <v>2881.6060000000002</v>
      </c>
      <c r="G82" s="121">
        <v>229.864</v>
      </c>
      <c r="H82" s="22">
        <v>166.506</v>
      </c>
      <c r="I82" s="22">
        <v>187.65299999999999</v>
      </c>
      <c r="J82" s="22">
        <v>128.703</v>
      </c>
      <c r="K82" s="132">
        <v>161.833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</row>
    <row r="83" spans="1:69" x14ac:dyDescent="0.2">
      <c r="A83" s="41" t="s">
        <v>134</v>
      </c>
      <c r="B83" s="47" t="s">
        <v>293</v>
      </c>
      <c r="C83" s="47">
        <v>8.3000000000000004E-2</v>
      </c>
      <c r="D83" s="47">
        <v>0.72</v>
      </c>
      <c r="E83" s="47">
        <v>1.2110000000000001</v>
      </c>
      <c r="F83" s="47">
        <v>0.35099999999999998</v>
      </c>
      <c r="G83" s="124">
        <v>5.4870000000000001</v>
      </c>
      <c r="H83" s="47">
        <v>0.96199999999999997</v>
      </c>
      <c r="I83" s="47">
        <v>0.78900000000000003</v>
      </c>
      <c r="J83" s="47">
        <v>0.23100000000000001</v>
      </c>
      <c r="K83" s="137">
        <v>1.1900000000000002</v>
      </c>
      <c r="L83" s="42" t="s">
        <v>135</v>
      </c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</row>
    <row r="84" spans="1:69" x14ac:dyDescent="0.2">
      <c r="A84" s="41" t="s">
        <v>136</v>
      </c>
      <c r="B84" s="39">
        <v>18.803999999999998</v>
      </c>
      <c r="C84" s="39">
        <v>26.120999999999999</v>
      </c>
      <c r="D84" s="39">
        <v>32.927999999999997</v>
      </c>
      <c r="E84" s="39">
        <v>38.707999999999998</v>
      </c>
      <c r="F84" s="39">
        <v>36.786000000000001</v>
      </c>
      <c r="G84" s="123">
        <v>93.338000000000008</v>
      </c>
      <c r="H84" s="39">
        <v>34.704000000000001</v>
      </c>
      <c r="I84" s="39">
        <v>17.846999999999998</v>
      </c>
      <c r="J84" s="39">
        <v>26.877000000000002</v>
      </c>
      <c r="K84" s="136">
        <v>39.961000000000006</v>
      </c>
      <c r="L84" s="42" t="s">
        <v>137</v>
      </c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</row>
    <row r="85" spans="1:69" x14ac:dyDescent="0.2">
      <c r="A85" s="41" t="s">
        <v>138</v>
      </c>
      <c r="B85" s="39">
        <v>1624.068</v>
      </c>
      <c r="C85" s="39">
        <v>1772.249</v>
      </c>
      <c r="D85" s="39">
        <v>2282.5970000000002</v>
      </c>
      <c r="E85" s="39">
        <v>2483.895</v>
      </c>
      <c r="F85" s="39">
        <v>2074.386</v>
      </c>
      <c r="G85" s="123">
        <v>43.57</v>
      </c>
      <c r="H85" s="39">
        <v>31.315999999999995</v>
      </c>
      <c r="I85" s="39">
        <v>28.958000000000002</v>
      </c>
      <c r="J85" s="39">
        <v>12.414</v>
      </c>
      <c r="K85" s="136">
        <v>9.8689999999999998</v>
      </c>
      <c r="L85" s="42" t="s">
        <v>139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</row>
    <row r="86" spans="1:69" x14ac:dyDescent="0.2">
      <c r="A86" s="41" t="s">
        <v>140</v>
      </c>
      <c r="B86" s="39">
        <v>10.906000000000001</v>
      </c>
      <c r="C86" s="39">
        <v>10.058999999999999</v>
      </c>
      <c r="D86" s="39">
        <v>7.0549999999999997</v>
      </c>
      <c r="E86" s="39">
        <v>10.983000000000001</v>
      </c>
      <c r="F86" s="39">
        <v>25.271000000000001</v>
      </c>
      <c r="G86" s="123">
        <v>7.7949999999999999</v>
      </c>
      <c r="H86" s="39">
        <v>6.9290000000000003</v>
      </c>
      <c r="I86" s="39">
        <v>10.645999999999999</v>
      </c>
      <c r="J86" s="39">
        <v>8.33</v>
      </c>
      <c r="K86" s="136">
        <v>16.526</v>
      </c>
      <c r="L86" s="42" t="s">
        <v>141</v>
      </c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</row>
    <row r="87" spans="1:69" x14ac:dyDescent="0.2">
      <c r="A87" s="41" t="s">
        <v>142</v>
      </c>
      <c r="B87" s="39">
        <v>354.35300000000001</v>
      </c>
      <c r="C87" s="39">
        <v>348.50299999999999</v>
      </c>
      <c r="D87" s="39">
        <v>407.815</v>
      </c>
      <c r="E87" s="39">
        <v>406.137</v>
      </c>
      <c r="F87" s="39">
        <v>322.76400000000001</v>
      </c>
      <c r="G87" s="123">
        <v>18.904</v>
      </c>
      <c r="H87" s="39">
        <v>21.070999999999998</v>
      </c>
      <c r="I87" s="39">
        <v>25.478000000000002</v>
      </c>
      <c r="J87" s="39">
        <v>23.658999999999999</v>
      </c>
      <c r="K87" s="136">
        <v>19.993000000000002</v>
      </c>
      <c r="L87" s="42" t="s">
        <v>143</v>
      </c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</row>
    <row r="88" spans="1:69" x14ac:dyDescent="0.2">
      <c r="A88" s="41" t="s">
        <v>144</v>
      </c>
      <c r="B88" s="39">
        <v>3.5640000000000001</v>
      </c>
      <c r="C88" s="39">
        <v>1.4950000000000001</v>
      </c>
      <c r="D88" s="39">
        <v>0.47699999999999998</v>
      </c>
      <c r="E88" s="39">
        <v>0.69099999999999995</v>
      </c>
      <c r="F88" s="39">
        <v>0.58099999999999996</v>
      </c>
      <c r="G88" s="123">
        <v>0.14200000000000002</v>
      </c>
      <c r="H88" s="39" t="s">
        <v>293</v>
      </c>
      <c r="I88" s="39">
        <v>0.47</v>
      </c>
      <c r="J88" s="39" t="s">
        <v>293</v>
      </c>
      <c r="K88" s="136" t="s">
        <v>293</v>
      </c>
      <c r="L88" s="42" t="s">
        <v>209</v>
      </c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</row>
    <row r="89" spans="1:69" x14ac:dyDescent="0.2">
      <c r="A89" s="41" t="s">
        <v>146</v>
      </c>
      <c r="B89" s="39">
        <v>262.74400000000003</v>
      </c>
      <c r="C89" s="39">
        <v>307.22800000000001</v>
      </c>
      <c r="D89" s="39">
        <v>339.31200000000001</v>
      </c>
      <c r="E89" s="39">
        <v>275.32</v>
      </c>
      <c r="F89" s="39">
        <v>239.95099999999999</v>
      </c>
      <c r="G89" s="123">
        <v>26.710999999999999</v>
      </c>
      <c r="H89" s="39">
        <v>56.698999999999998</v>
      </c>
      <c r="I89" s="39">
        <v>88.504999999999995</v>
      </c>
      <c r="J89" s="39">
        <v>45.591999999999999</v>
      </c>
      <c r="K89" s="136">
        <v>64.795000000000002</v>
      </c>
      <c r="L89" s="42" t="s">
        <v>147</v>
      </c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</row>
    <row r="90" spans="1:69" x14ac:dyDescent="0.2">
      <c r="A90" s="41" t="s">
        <v>148</v>
      </c>
      <c r="B90" s="39">
        <v>21.152000000000001</v>
      </c>
      <c r="C90" s="39">
        <v>22.774000000000001</v>
      </c>
      <c r="D90" s="39">
        <v>28.571999999999999</v>
      </c>
      <c r="E90" s="39">
        <v>33.503999999999998</v>
      </c>
      <c r="F90" s="39">
        <v>29.06</v>
      </c>
      <c r="G90" s="123">
        <v>13.530999999999999</v>
      </c>
      <c r="H90" s="39">
        <v>2.9279999999999999</v>
      </c>
      <c r="I90" s="39">
        <v>3.0820000000000003</v>
      </c>
      <c r="J90" s="39">
        <v>4.2960000000000003</v>
      </c>
      <c r="K90" s="136">
        <v>2.3199999999999998</v>
      </c>
      <c r="L90" s="42" t="s">
        <v>149</v>
      </c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</row>
    <row r="91" spans="1:69" x14ac:dyDescent="0.2">
      <c r="A91" s="41" t="s">
        <v>150</v>
      </c>
      <c r="B91" s="39">
        <v>17.757999999999999</v>
      </c>
      <c r="C91" s="39">
        <v>21.227</v>
      </c>
      <c r="D91" s="39">
        <v>26.158000000000001</v>
      </c>
      <c r="E91" s="39">
        <v>30.922000000000001</v>
      </c>
      <c r="F91" s="39">
        <v>22.975999999999999</v>
      </c>
      <c r="G91" s="123">
        <v>0.42599999999999999</v>
      </c>
      <c r="H91" s="39">
        <v>0.33399999999999996</v>
      </c>
      <c r="I91" s="39">
        <v>0.29100000000000004</v>
      </c>
      <c r="J91" s="39">
        <v>0.29599999999999999</v>
      </c>
      <c r="K91" s="136">
        <v>0.27700000000000002</v>
      </c>
      <c r="L91" s="42" t="s">
        <v>151</v>
      </c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</row>
    <row r="92" spans="1:69" s="237" customFormat="1" ht="13.5" thickBot="1" x14ac:dyDescent="0.25">
      <c r="A92" s="41" t="s">
        <v>55</v>
      </c>
      <c r="B92" s="88">
        <v>247.548</v>
      </c>
      <c r="C92" s="88">
        <v>297.827</v>
      </c>
      <c r="D92" s="88">
        <v>136.23099999999999</v>
      </c>
      <c r="E92" s="39">
        <v>235.01400000000001</v>
      </c>
      <c r="F92" s="39">
        <v>129.47999999999999</v>
      </c>
      <c r="G92" s="123">
        <v>19.959999999999997</v>
      </c>
      <c r="H92" s="39">
        <v>11.563000000000001</v>
      </c>
      <c r="I92" s="39">
        <v>11.587</v>
      </c>
      <c r="J92" s="39">
        <v>6.9890000000000008</v>
      </c>
      <c r="K92" s="136">
        <v>6.8739999999999997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</row>
    <row r="93" spans="1:69" ht="13.5" thickBot="1" x14ac:dyDescent="0.25">
      <c r="A93" s="194" t="s">
        <v>152</v>
      </c>
      <c r="B93" s="15">
        <v>328.66500000000002</v>
      </c>
      <c r="C93" s="15">
        <v>481.99099999999999</v>
      </c>
      <c r="D93" s="15">
        <v>437.49900000000002</v>
      </c>
      <c r="E93" s="15">
        <v>452.94499999999999</v>
      </c>
      <c r="F93" s="15">
        <v>354.95100000000002</v>
      </c>
      <c r="G93" s="120">
        <v>1041.778</v>
      </c>
      <c r="H93" s="15">
        <v>1227.4860000000001</v>
      </c>
      <c r="I93" s="15">
        <v>821.10500000000002</v>
      </c>
      <c r="J93" s="15">
        <v>684.0619999999999</v>
      </c>
      <c r="K93" s="130">
        <v>538.66300000000001</v>
      </c>
      <c r="L93" s="208" t="s">
        <v>153</v>
      </c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</row>
    <row r="94" spans="1:69" s="101" customFormat="1" ht="20.25" customHeight="1" thickBot="1" x14ac:dyDescent="0.25">
      <c r="A94" s="211" t="s">
        <v>154</v>
      </c>
      <c r="B94" s="30">
        <v>9.0259999999999998</v>
      </c>
      <c r="C94" s="30">
        <v>10.513999999999999</v>
      </c>
      <c r="D94" s="30">
        <v>21.959</v>
      </c>
      <c r="E94" s="30">
        <v>51.539000000000001</v>
      </c>
      <c r="F94" s="30">
        <v>51.506</v>
      </c>
      <c r="G94" s="90">
        <v>673.06700000000001</v>
      </c>
      <c r="H94" s="30">
        <v>864.38</v>
      </c>
      <c r="I94" s="30">
        <v>397.92499999999995</v>
      </c>
      <c r="J94" s="30">
        <v>297.03100000000001</v>
      </c>
      <c r="K94" s="64">
        <v>194.51499999999999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</row>
    <row r="95" spans="1:69" s="101" customFormat="1" ht="20.25" customHeight="1" thickBot="1" x14ac:dyDescent="0.25">
      <c r="A95" s="219" t="s">
        <v>81</v>
      </c>
      <c r="B95" s="30">
        <v>319.63900000000001</v>
      </c>
      <c r="C95" s="30">
        <v>471.47699999999998</v>
      </c>
      <c r="D95" s="30">
        <v>415.54</v>
      </c>
      <c r="E95" s="30">
        <v>401.40600000000001</v>
      </c>
      <c r="F95" s="30">
        <v>303.44499999999999</v>
      </c>
      <c r="G95" s="90">
        <v>368.71100000000001</v>
      </c>
      <c r="H95" s="30">
        <v>363.10599999999999</v>
      </c>
      <c r="I95" s="30">
        <v>423.18</v>
      </c>
      <c r="J95" s="57">
        <v>387.03100000000001</v>
      </c>
      <c r="K95" s="139">
        <v>344.14800000000002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</row>
    <row r="96" spans="1:69" s="101" customFormat="1" ht="15.75" x14ac:dyDescent="0.2">
      <c r="A96" s="220" t="s">
        <v>267</v>
      </c>
      <c r="B96" s="19">
        <v>27.98</v>
      </c>
      <c r="C96" s="19">
        <v>19.367999999999999</v>
      </c>
      <c r="D96" s="19">
        <v>26.027000000000001</v>
      </c>
      <c r="E96" s="19">
        <v>70.120999999999995</v>
      </c>
      <c r="F96" s="19">
        <v>42.98</v>
      </c>
      <c r="G96" s="129">
        <v>16.098000000000003</v>
      </c>
      <c r="H96" s="19">
        <v>29.114000000000001</v>
      </c>
      <c r="I96" s="19">
        <v>38.656999999999996</v>
      </c>
      <c r="J96" s="19">
        <v>36.091999999999999</v>
      </c>
      <c r="K96" s="150">
        <v>37.095999999999997</v>
      </c>
      <c r="L96" s="217" t="s">
        <v>272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</row>
    <row r="97" spans="1:69" s="252" customFormat="1" ht="12.75" customHeight="1" x14ac:dyDescent="0.2">
      <c r="A97" s="41" t="s">
        <v>156</v>
      </c>
      <c r="B97" s="47">
        <v>20.677</v>
      </c>
      <c r="C97" s="47">
        <v>14.25</v>
      </c>
      <c r="D97" s="47">
        <v>25.087</v>
      </c>
      <c r="E97" s="47">
        <v>68.992000000000004</v>
      </c>
      <c r="F97" s="47">
        <v>42.792999999999999</v>
      </c>
      <c r="G97" s="124">
        <v>14.504</v>
      </c>
      <c r="H97" s="47">
        <v>26.884</v>
      </c>
      <c r="I97" s="47">
        <v>37.093000000000004</v>
      </c>
      <c r="J97" s="47">
        <v>31.045999999999999</v>
      </c>
      <c r="K97" s="137">
        <v>31.801999999999996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</row>
    <row r="98" spans="1:69" x14ac:dyDescent="0.2">
      <c r="A98" s="41" t="s">
        <v>244</v>
      </c>
      <c r="B98" s="39" t="s">
        <v>293</v>
      </c>
      <c r="C98" s="39" t="s">
        <v>293</v>
      </c>
      <c r="D98" s="39">
        <v>0.255</v>
      </c>
      <c r="E98" s="39">
        <v>0.78700000000000003</v>
      </c>
      <c r="F98" s="39">
        <v>6.7000000000000004E-2</v>
      </c>
      <c r="G98" s="123">
        <v>1.5690000000000002</v>
      </c>
      <c r="H98" s="39">
        <v>2.1760000000000002</v>
      </c>
      <c r="I98" s="39">
        <v>1.5620000000000001</v>
      </c>
      <c r="J98" s="39">
        <v>4.8079999999999998</v>
      </c>
      <c r="K98" s="136">
        <v>4.79</v>
      </c>
      <c r="L98" s="42" t="s">
        <v>246</v>
      </c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</row>
    <row r="99" spans="1:69" x14ac:dyDescent="0.2">
      <c r="A99" s="41" t="s">
        <v>245</v>
      </c>
      <c r="B99" s="39">
        <v>7.3029999999999999</v>
      </c>
      <c r="C99" s="39">
        <v>5.0910000000000002</v>
      </c>
      <c r="D99" s="39">
        <v>0.65</v>
      </c>
      <c r="E99" s="39">
        <v>0.34200000000000003</v>
      </c>
      <c r="F99" s="39">
        <v>9.2999999999999999E-2</v>
      </c>
      <c r="G99" s="123" t="s">
        <v>293</v>
      </c>
      <c r="H99" s="39" t="s">
        <v>293</v>
      </c>
      <c r="I99" s="39" t="s">
        <v>293</v>
      </c>
      <c r="J99" s="39">
        <v>0.22500000000000001</v>
      </c>
      <c r="K99" s="136">
        <v>0.38800000000000001</v>
      </c>
      <c r="L99" s="42" t="s">
        <v>247</v>
      </c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</row>
    <row r="100" spans="1:69" x14ac:dyDescent="0.2">
      <c r="A100" s="41" t="s">
        <v>55</v>
      </c>
      <c r="B100" s="39" t="s">
        <v>293</v>
      </c>
      <c r="C100" s="39" t="s">
        <v>293</v>
      </c>
      <c r="D100" s="39" t="s">
        <v>293</v>
      </c>
      <c r="E100" s="39" t="s">
        <v>293</v>
      </c>
      <c r="F100" s="39" t="s">
        <v>293</v>
      </c>
      <c r="G100" s="123" t="s">
        <v>293</v>
      </c>
      <c r="H100" s="39" t="s">
        <v>293</v>
      </c>
      <c r="I100" s="39" t="s">
        <v>293</v>
      </c>
      <c r="J100" s="39" t="s">
        <v>293</v>
      </c>
      <c r="K100" s="136">
        <v>0.11600000000000001</v>
      </c>
      <c r="L100" s="42" t="s">
        <v>56</v>
      </c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</row>
    <row r="101" spans="1:69" ht="25.5" x14ac:dyDescent="0.2">
      <c r="A101" s="94" t="s">
        <v>164</v>
      </c>
      <c r="B101" s="67">
        <v>23.352</v>
      </c>
      <c r="C101" s="67">
        <v>15.27</v>
      </c>
      <c r="D101" s="67">
        <v>7.0209999999999999</v>
      </c>
      <c r="E101" s="67">
        <v>6.0279999999999996</v>
      </c>
      <c r="F101" s="67">
        <v>6.2359999999999998</v>
      </c>
      <c r="G101" s="126">
        <v>75.524000000000001</v>
      </c>
      <c r="H101" s="67">
        <v>74.572000000000003</v>
      </c>
      <c r="I101" s="67">
        <v>91.004000000000005</v>
      </c>
      <c r="J101" s="67">
        <v>86.381</v>
      </c>
      <c r="K101" s="141">
        <v>80.574000000000012</v>
      </c>
      <c r="L101" s="221" t="s">
        <v>165</v>
      </c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</row>
    <row r="102" spans="1:69" ht="25.5" x14ac:dyDescent="0.2">
      <c r="A102" s="94" t="s">
        <v>166</v>
      </c>
      <c r="B102" s="67">
        <v>251.34899999999999</v>
      </c>
      <c r="C102" s="67">
        <v>424.31099999999998</v>
      </c>
      <c r="D102" s="67">
        <v>371.10700000000003</v>
      </c>
      <c r="E102" s="67">
        <v>310.673</v>
      </c>
      <c r="F102" s="67">
        <v>243.15899999999999</v>
      </c>
      <c r="G102" s="126">
        <v>206.691</v>
      </c>
      <c r="H102" s="67">
        <v>184.29599999999999</v>
      </c>
      <c r="I102" s="67">
        <v>222.28800000000001</v>
      </c>
      <c r="J102" s="67">
        <v>204.32400000000001</v>
      </c>
      <c r="K102" s="141">
        <v>182.71100000000001</v>
      </c>
      <c r="L102" s="221" t="s">
        <v>167</v>
      </c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</row>
    <row r="103" spans="1:69" ht="13.5" thickBot="1" x14ac:dyDescent="0.25">
      <c r="A103" s="52" t="s">
        <v>329</v>
      </c>
      <c r="B103" s="53">
        <v>16.957999999999998</v>
      </c>
      <c r="C103" s="53">
        <v>12.528</v>
      </c>
      <c r="D103" s="53">
        <v>11.385</v>
      </c>
      <c r="E103" s="53">
        <v>14.584</v>
      </c>
      <c r="F103" s="53">
        <v>11.07</v>
      </c>
      <c r="G103" s="151">
        <v>70.397999999999996</v>
      </c>
      <c r="H103" s="53">
        <v>75.123999999999995</v>
      </c>
      <c r="I103" s="53">
        <v>71.231000000000009</v>
      </c>
      <c r="J103" s="53">
        <v>60.234000000000002</v>
      </c>
      <c r="K103" s="152">
        <v>43.767000000000003</v>
      </c>
      <c r="L103" s="55" t="s">
        <v>328</v>
      </c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</row>
    <row r="104" spans="1:69" s="190" customFormat="1" ht="12" x14ac:dyDescent="0.2">
      <c r="A104" s="186" t="s">
        <v>170</v>
      </c>
      <c r="B104" s="227"/>
      <c r="C104" s="227"/>
      <c r="D104" s="227"/>
      <c r="E104" s="227"/>
      <c r="F104" s="227"/>
      <c r="G104" s="228"/>
      <c r="H104" s="228"/>
      <c r="I104" s="228"/>
      <c r="J104" s="228"/>
      <c r="K104" s="228"/>
      <c r="L104" s="225" t="s">
        <v>210</v>
      </c>
    </row>
    <row r="105" spans="1:69" s="190" customFormat="1" ht="12" x14ac:dyDescent="0.2">
      <c r="A105" s="191" t="s">
        <v>176</v>
      </c>
      <c r="B105" s="227"/>
      <c r="C105" s="227"/>
      <c r="D105" s="227"/>
      <c r="E105" s="227"/>
      <c r="F105" s="227"/>
      <c r="G105" s="228"/>
      <c r="H105" s="228"/>
      <c r="I105" s="228"/>
      <c r="J105" s="228"/>
      <c r="K105" s="228"/>
      <c r="L105" s="225" t="s">
        <v>211</v>
      </c>
    </row>
    <row r="106" spans="1:69" s="190" customFormat="1" ht="12" x14ac:dyDescent="0.2">
      <c r="A106" s="191" t="s">
        <v>212</v>
      </c>
      <c r="B106" s="187"/>
      <c r="C106" s="187"/>
      <c r="D106" s="187"/>
      <c r="E106" s="187"/>
      <c r="F106" s="187"/>
      <c r="G106" s="188"/>
      <c r="H106" s="188"/>
      <c r="I106" s="188"/>
      <c r="J106" s="188"/>
      <c r="K106" s="188"/>
      <c r="L106" s="225" t="s">
        <v>236</v>
      </c>
    </row>
    <row r="107" spans="1:69" s="190" customFormat="1" ht="12" x14ac:dyDescent="0.2">
      <c r="A107" s="191" t="s">
        <v>177</v>
      </c>
      <c r="B107" s="187"/>
      <c r="C107" s="187"/>
      <c r="D107" s="187"/>
      <c r="E107" s="187"/>
      <c r="F107" s="187"/>
      <c r="G107" s="188"/>
      <c r="H107" s="188"/>
      <c r="I107" s="188"/>
      <c r="J107" s="188"/>
      <c r="K107" s="188"/>
      <c r="L107" s="225" t="s">
        <v>221</v>
      </c>
    </row>
    <row r="108" spans="1:69" s="190" customFormat="1" ht="12" x14ac:dyDescent="0.2">
      <c r="A108" s="191" t="s">
        <v>338</v>
      </c>
      <c r="G108" s="189"/>
      <c r="H108" s="189"/>
      <c r="I108" s="189"/>
      <c r="J108" s="189"/>
      <c r="K108" s="189"/>
      <c r="L108" s="225" t="s">
        <v>314</v>
      </c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</row>
    <row r="109" spans="1:69" s="190" customFormat="1" ht="12" x14ac:dyDescent="0.2">
      <c r="A109" s="191" t="s">
        <v>248</v>
      </c>
      <c r="B109" s="227"/>
      <c r="C109" s="227"/>
      <c r="D109" s="227"/>
      <c r="E109" s="227"/>
      <c r="F109" s="227"/>
      <c r="G109" s="228"/>
      <c r="H109" s="228"/>
      <c r="I109" s="228"/>
      <c r="J109" s="228"/>
      <c r="K109" s="228"/>
      <c r="L109" s="230" t="s">
        <v>249</v>
      </c>
    </row>
    <row r="110" spans="1:69" x14ac:dyDescent="0.2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</row>
    <row r="111" spans="1:69" x14ac:dyDescent="0.2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</row>
    <row r="112" spans="1:69" x14ac:dyDescent="0.2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</row>
    <row r="113" spans="2:11" x14ac:dyDescent="0.2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</row>
    <row r="114" spans="2:11" x14ac:dyDescent="0.2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</row>
    <row r="115" spans="2:11" x14ac:dyDescent="0.2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</row>
    <row r="116" spans="2:11" x14ac:dyDescent="0.2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</row>
    <row r="117" spans="2:11" x14ac:dyDescent="0.2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</row>
    <row r="118" spans="2:11" x14ac:dyDescent="0.2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</row>
    <row r="119" spans="2:11" x14ac:dyDescent="0.2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</row>
    <row r="120" spans="2:11" x14ac:dyDescent="0.2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2:11" x14ac:dyDescent="0.2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</row>
    <row r="122" spans="2:11" x14ac:dyDescent="0.2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</row>
    <row r="123" spans="2:11" x14ac:dyDescent="0.2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</row>
    <row r="124" spans="2:11" x14ac:dyDescent="0.2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</row>
    <row r="125" spans="2:11" x14ac:dyDescent="0.2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</row>
    <row r="126" spans="2:11" x14ac:dyDescent="0.2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</row>
    <row r="127" spans="2:11" x14ac:dyDescent="0.2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</row>
    <row r="128" spans="2:11" x14ac:dyDescent="0.2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</row>
    <row r="129" spans="2:11" x14ac:dyDescent="0.2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</row>
    <row r="130" spans="2:11" x14ac:dyDescent="0.2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</row>
    <row r="131" spans="2:11" x14ac:dyDescent="0.2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</row>
    <row r="132" spans="2:11" x14ac:dyDescent="0.2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</row>
    <row r="133" spans="2:11" x14ac:dyDescent="0.2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</row>
    <row r="134" spans="2:11" x14ac:dyDescent="0.2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</row>
    <row r="135" spans="2:11" x14ac:dyDescent="0.2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</row>
    <row r="136" spans="2:11" x14ac:dyDescent="0.2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</row>
    <row r="137" spans="2:11" x14ac:dyDescent="0.2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</row>
    <row r="138" spans="2:11" x14ac:dyDescent="0.2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</row>
    <row r="139" spans="2:11" x14ac:dyDescent="0.2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</row>
    <row r="140" spans="2:11" x14ac:dyDescent="0.2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</row>
    <row r="141" spans="2:11" x14ac:dyDescent="0.2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</row>
    <row r="142" spans="2:11" x14ac:dyDescent="0.2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</row>
    <row r="143" spans="2:11" x14ac:dyDescent="0.2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</row>
    <row r="144" spans="2:11" x14ac:dyDescent="0.2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</row>
    <row r="145" spans="2:11" x14ac:dyDescent="0.2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</row>
    <row r="146" spans="2:11" x14ac:dyDescent="0.2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</row>
    <row r="147" spans="2:11" x14ac:dyDescent="0.2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</row>
    <row r="148" spans="2:11" x14ac:dyDescent="0.2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</row>
    <row r="149" spans="2:11" x14ac:dyDescent="0.2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</row>
    <row r="150" spans="2:11" x14ac:dyDescent="0.2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</row>
    <row r="151" spans="2:11" x14ac:dyDescent="0.2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</row>
    <row r="152" spans="2:11" x14ac:dyDescent="0.2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</row>
    <row r="153" spans="2:11" x14ac:dyDescent="0.2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</row>
    <row r="154" spans="2:11" x14ac:dyDescent="0.2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</row>
    <row r="155" spans="2:11" x14ac:dyDescent="0.2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</row>
    <row r="156" spans="2:11" x14ac:dyDescent="0.2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</row>
    <row r="157" spans="2:11" x14ac:dyDescent="0.2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</row>
    <row r="158" spans="2:11" x14ac:dyDescent="0.2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</row>
    <row r="159" spans="2:11" x14ac:dyDescent="0.2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</row>
    <row r="160" spans="2:11" x14ac:dyDescent="0.2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</row>
    <row r="161" spans="2:11" x14ac:dyDescent="0.2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</row>
    <row r="162" spans="2:11" x14ac:dyDescent="0.2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</row>
    <row r="163" spans="2:11" x14ac:dyDescent="0.2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</row>
    <row r="164" spans="2:11" x14ac:dyDescent="0.2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</row>
    <row r="165" spans="2:11" x14ac:dyDescent="0.2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</row>
    <row r="166" spans="2:11" x14ac:dyDescent="0.2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</row>
    <row r="167" spans="2:11" x14ac:dyDescent="0.2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</row>
    <row r="168" spans="2:11" x14ac:dyDescent="0.2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</row>
    <row r="169" spans="2:11" x14ac:dyDescent="0.2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</row>
    <row r="170" spans="2:11" x14ac:dyDescent="0.2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</row>
    <row r="171" spans="2:11" x14ac:dyDescent="0.2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</row>
    <row r="172" spans="2:11" x14ac:dyDescent="0.2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</row>
    <row r="173" spans="2:11" x14ac:dyDescent="0.2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</row>
    <row r="174" spans="2:11" x14ac:dyDescent="0.2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</row>
    <row r="175" spans="2:11" x14ac:dyDescent="0.2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</row>
    <row r="176" spans="2:11" x14ac:dyDescent="0.2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</row>
    <row r="177" spans="2:11" x14ac:dyDescent="0.2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</row>
    <row r="178" spans="2:11" x14ac:dyDescent="0.2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</row>
    <row r="179" spans="2:11" x14ac:dyDescent="0.2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</row>
    <row r="180" spans="2:11" x14ac:dyDescent="0.2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</row>
    <row r="181" spans="2:11" x14ac:dyDescent="0.2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</row>
    <row r="182" spans="2:11" x14ac:dyDescent="0.2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</row>
    <row r="183" spans="2:11" x14ac:dyDescent="0.2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</row>
    <row r="184" spans="2:11" x14ac:dyDescent="0.2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</row>
    <row r="185" spans="2:11" x14ac:dyDescent="0.2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</row>
    <row r="186" spans="2:11" x14ac:dyDescent="0.2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</row>
    <row r="187" spans="2:11" x14ac:dyDescent="0.2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</row>
    <row r="188" spans="2:11" x14ac:dyDescent="0.2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</row>
    <row r="189" spans="2:11" x14ac:dyDescent="0.2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</row>
    <row r="190" spans="2:11" x14ac:dyDescent="0.2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</row>
    <row r="191" spans="2:11" x14ac:dyDescent="0.2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</row>
    <row r="192" spans="2:11" x14ac:dyDescent="0.2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</row>
    <row r="193" spans="2:11" x14ac:dyDescent="0.2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</row>
    <row r="194" spans="2:11" x14ac:dyDescent="0.2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</row>
    <row r="195" spans="2:11" x14ac:dyDescent="0.2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</row>
    <row r="196" spans="2:11" x14ac:dyDescent="0.2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</row>
    <row r="197" spans="2:11" x14ac:dyDescent="0.2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</row>
    <row r="198" spans="2:11" x14ac:dyDescent="0.2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</row>
    <row r="199" spans="2:11" x14ac:dyDescent="0.2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</row>
    <row r="200" spans="2:11" x14ac:dyDescent="0.2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</row>
    <row r="201" spans="2:11" x14ac:dyDescent="0.2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</row>
    <row r="202" spans="2:11" x14ac:dyDescent="0.2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</row>
    <row r="203" spans="2:11" x14ac:dyDescent="0.2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</row>
    <row r="204" spans="2:11" x14ac:dyDescent="0.2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</row>
    <row r="205" spans="2:11" x14ac:dyDescent="0.2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</row>
    <row r="206" spans="2:11" x14ac:dyDescent="0.2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</row>
    <row r="207" spans="2:11" x14ac:dyDescent="0.2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</row>
    <row r="208" spans="2:11" x14ac:dyDescent="0.2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</row>
    <row r="209" spans="2:11" x14ac:dyDescent="0.2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</row>
    <row r="210" spans="2:11" x14ac:dyDescent="0.2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</row>
    <row r="211" spans="2:11" x14ac:dyDescent="0.2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</row>
    <row r="212" spans="2:11" x14ac:dyDescent="0.2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</row>
    <row r="213" spans="2:11" x14ac:dyDescent="0.2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</row>
    <row r="214" spans="2:11" x14ac:dyDescent="0.2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</row>
    <row r="215" spans="2:11" x14ac:dyDescent="0.2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</row>
    <row r="216" spans="2:11" x14ac:dyDescent="0.2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</row>
    <row r="217" spans="2:11" x14ac:dyDescent="0.2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</row>
    <row r="218" spans="2:11" x14ac:dyDescent="0.2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</row>
    <row r="219" spans="2:11" x14ac:dyDescent="0.2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</row>
    <row r="220" spans="2:11" x14ac:dyDescent="0.2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</row>
    <row r="221" spans="2:11" x14ac:dyDescent="0.2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</row>
    <row r="222" spans="2:11" x14ac:dyDescent="0.2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</row>
    <row r="223" spans="2:11" x14ac:dyDescent="0.2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</row>
    <row r="224" spans="2:11" x14ac:dyDescent="0.2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</row>
    <row r="225" spans="2:11" x14ac:dyDescent="0.2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</row>
    <row r="226" spans="2:11" x14ac:dyDescent="0.2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</row>
    <row r="227" spans="2:11" x14ac:dyDescent="0.2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</row>
    <row r="228" spans="2:11" x14ac:dyDescent="0.2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</row>
    <row r="229" spans="2:11" x14ac:dyDescent="0.2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</row>
    <row r="230" spans="2:11" x14ac:dyDescent="0.2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</row>
    <row r="231" spans="2:11" x14ac:dyDescent="0.2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</row>
    <row r="232" spans="2:11" x14ac:dyDescent="0.2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</row>
    <row r="233" spans="2:11" x14ac:dyDescent="0.2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</row>
    <row r="234" spans="2:11" x14ac:dyDescent="0.2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</row>
    <row r="235" spans="2:11" x14ac:dyDescent="0.2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</row>
    <row r="236" spans="2:11" x14ac:dyDescent="0.2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</row>
    <row r="237" spans="2:11" x14ac:dyDescent="0.2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</row>
    <row r="238" spans="2:11" x14ac:dyDescent="0.2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</row>
    <row r="239" spans="2:11" x14ac:dyDescent="0.2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</row>
    <row r="240" spans="2:11" x14ac:dyDescent="0.2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</row>
    <row r="241" spans="2:11" x14ac:dyDescent="0.2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</row>
    <row r="242" spans="2:11" x14ac:dyDescent="0.2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</row>
    <row r="243" spans="2:11" x14ac:dyDescent="0.2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</row>
  </sheetData>
  <mergeCells count="5">
    <mergeCell ref="G4:K4"/>
    <mergeCell ref="B4:F4"/>
    <mergeCell ref="A1:L1"/>
    <mergeCell ref="A2:L2"/>
    <mergeCell ref="A3:L3"/>
  </mergeCells>
  <conditionalFormatting sqref="B6:K103">
    <cfRule type="cellIs" dxfId="20" priority="1" operator="lessThan">
      <formula>0.05</formula>
    </cfRule>
  </conditionalFormatting>
  <printOptions horizontalCentered="1" verticalCentered="1"/>
  <pageMargins left="0" right="0" top="0" bottom="0" header="0.11811023622047245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130"/>
  <sheetViews>
    <sheetView zoomScaleNormal="100" zoomScaleSheetLayoutView="75" workbookViewId="0">
      <selection activeCell="A2" sqref="A2:XFD2"/>
    </sheetView>
  </sheetViews>
  <sheetFormatPr defaultColWidth="9.140625" defaultRowHeight="12.75" x14ac:dyDescent="0.2"/>
  <cols>
    <col min="1" max="1" width="31.42578125" style="116" customWidth="1"/>
    <col min="2" max="3" width="9.28515625" style="235" bestFit="1" customWidth="1"/>
    <col min="4" max="6" width="9.28515625" style="235" customWidth="1"/>
    <col min="7" max="7" width="9.85546875" style="235" customWidth="1"/>
    <col min="8" max="8" width="10.28515625" style="235" bestFit="1" customWidth="1"/>
    <col min="9" max="11" width="10.28515625" style="235" customWidth="1"/>
    <col min="12" max="12" width="36.140625" style="240" customWidth="1"/>
    <col min="13" max="13" width="5.85546875" style="234" customWidth="1"/>
    <col min="14" max="16384" width="9.140625" style="235"/>
  </cols>
  <sheetData>
    <row r="1" spans="1:67" s="393" customFormat="1" ht="15" x14ac:dyDescent="0.25">
      <c r="A1" s="388" t="s">
        <v>357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  <c r="M1" s="391"/>
    </row>
    <row r="2" spans="1:67" s="407" customFormat="1" ht="15" x14ac:dyDescent="0.25">
      <c r="A2" s="403" t="s">
        <v>358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  <c r="M2" s="406"/>
    </row>
    <row r="3" spans="1:67" s="407" customFormat="1" ht="15" x14ac:dyDescent="0.25">
      <c r="A3" s="412" t="s">
        <v>304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06"/>
    </row>
    <row r="4" spans="1:67" ht="20.2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273</v>
      </c>
      <c r="H4" s="399"/>
      <c r="I4" s="399"/>
      <c r="J4" s="399"/>
      <c r="K4" s="399"/>
      <c r="L4" s="9" t="s">
        <v>3</v>
      </c>
    </row>
    <row r="5" spans="1:67" s="101" customFormat="1" ht="15.75" customHeight="1" thickBot="1" x14ac:dyDescent="0.25">
      <c r="A5" s="192"/>
      <c r="B5" s="222">
        <v>2011</v>
      </c>
      <c r="C5" s="222">
        <v>2012</v>
      </c>
      <c r="D5" s="255">
        <v>2013</v>
      </c>
      <c r="E5" s="222">
        <v>2014</v>
      </c>
      <c r="F5" s="263">
        <v>2015</v>
      </c>
      <c r="G5" s="222">
        <v>2011</v>
      </c>
      <c r="H5" s="222">
        <v>2012</v>
      </c>
      <c r="I5" s="255">
        <v>2013</v>
      </c>
      <c r="J5" s="222">
        <v>2014</v>
      </c>
      <c r="K5" s="263">
        <v>2015</v>
      </c>
      <c r="L5" s="193" t="s">
        <v>4</v>
      </c>
      <c r="M5" s="100"/>
    </row>
    <row r="6" spans="1:67" s="101" customFormat="1" ht="19.5" customHeight="1" thickBot="1" x14ac:dyDescent="0.25">
      <c r="A6" s="194" t="s">
        <v>5</v>
      </c>
      <c r="B6" s="15" t="s">
        <v>274</v>
      </c>
      <c r="C6" s="15" t="s">
        <v>274</v>
      </c>
      <c r="D6" s="15" t="s">
        <v>274</v>
      </c>
      <c r="E6" s="15" t="s">
        <v>274</v>
      </c>
      <c r="F6" s="130" t="s">
        <v>274</v>
      </c>
      <c r="G6" s="15" t="s">
        <v>274</v>
      </c>
      <c r="H6" s="15" t="s">
        <v>274</v>
      </c>
      <c r="I6" s="15" t="s">
        <v>274</v>
      </c>
      <c r="J6" s="15" t="s">
        <v>274</v>
      </c>
      <c r="K6" s="130" t="s">
        <v>274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</row>
    <row r="7" spans="1:67" ht="19.5" customHeight="1" x14ac:dyDescent="0.2">
      <c r="A7" s="17" t="s">
        <v>7</v>
      </c>
      <c r="B7" s="18" t="s">
        <v>274</v>
      </c>
      <c r="C7" s="18" t="s">
        <v>274</v>
      </c>
      <c r="D7" s="18" t="s">
        <v>274</v>
      </c>
      <c r="E7" s="18" t="s">
        <v>274</v>
      </c>
      <c r="F7" s="131" t="s">
        <v>274</v>
      </c>
      <c r="G7" s="19" t="s">
        <v>274</v>
      </c>
      <c r="H7" s="19" t="s">
        <v>274</v>
      </c>
      <c r="I7" s="19" t="s">
        <v>274</v>
      </c>
      <c r="J7" s="18" t="s">
        <v>274</v>
      </c>
      <c r="K7" s="131" t="s">
        <v>274</v>
      </c>
      <c r="L7" s="37" t="s">
        <v>8</v>
      </c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</row>
    <row r="8" spans="1:67" ht="20.100000000000001" customHeight="1" x14ac:dyDescent="0.2">
      <c r="A8" s="86" t="s">
        <v>9</v>
      </c>
      <c r="B8" s="22" t="s">
        <v>274</v>
      </c>
      <c r="C8" s="22" t="s">
        <v>274</v>
      </c>
      <c r="D8" s="22" t="s">
        <v>274</v>
      </c>
      <c r="E8" s="22" t="s">
        <v>274</v>
      </c>
      <c r="F8" s="132" t="s">
        <v>274</v>
      </c>
      <c r="G8" s="22" t="s">
        <v>274</v>
      </c>
      <c r="H8" s="22" t="s">
        <v>274</v>
      </c>
      <c r="I8" s="22" t="s">
        <v>274</v>
      </c>
      <c r="J8" s="22" t="s">
        <v>274</v>
      </c>
      <c r="K8" s="132" t="s">
        <v>274</v>
      </c>
      <c r="L8" s="196" t="s">
        <v>10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</row>
    <row r="9" spans="1:67" ht="23.25" customHeight="1" x14ac:dyDescent="0.2">
      <c r="A9" s="86" t="s">
        <v>296</v>
      </c>
      <c r="B9" s="22" t="s">
        <v>274</v>
      </c>
      <c r="C9" s="22" t="s">
        <v>274</v>
      </c>
      <c r="D9" s="22" t="s">
        <v>274</v>
      </c>
      <c r="E9" s="22" t="s">
        <v>274</v>
      </c>
      <c r="F9" s="132" t="s">
        <v>274</v>
      </c>
      <c r="G9" s="22" t="s">
        <v>274</v>
      </c>
      <c r="H9" s="22" t="s">
        <v>274</v>
      </c>
      <c r="I9" s="22" t="s">
        <v>274</v>
      </c>
      <c r="J9" s="22" t="s">
        <v>274</v>
      </c>
      <c r="K9" s="132" t="s">
        <v>274</v>
      </c>
      <c r="L9" s="196" t="s">
        <v>268</v>
      </c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</row>
    <row r="10" spans="1:67" ht="20.100000000000001" customHeight="1" thickBot="1" x14ac:dyDescent="0.25">
      <c r="A10" s="197" t="s">
        <v>179</v>
      </c>
      <c r="B10" s="18" t="s">
        <v>274</v>
      </c>
      <c r="C10" s="18" t="s">
        <v>274</v>
      </c>
      <c r="D10" s="18" t="s">
        <v>274</v>
      </c>
      <c r="E10" s="18" t="s">
        <v>274</v>
      </c>
      <c r="F10" s="131" t="s">
        <v>274</v>
      </c>
      <c r="G10" s="18" t="s">
        <v>274</v>
      </c>
      <c r="H10" s="18" t="s">
        <v>274</v>
      </c>
      <c r="I10" s="18" t="s">
        <v>274</v>
      </c>
      <c r="J10" s="18" t="s">
        <v>274</v>
      </c>
      <c r="K10" s="131" t="s">
        <v>274</v>
      </c>
      <c r="L10" s="198" t="s">
        <v>190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</row>
    <row r="11" spans="1:67" s="101" customFormat="1" ht="13.5" thickBot="1" x14ac:dyDescent="0.25">
      <c r="A11" s="192" t="s">
        <v>11</v>
      </c>
      <c r="B11" s="27" t="s">
        <v>274</v>
      </c>
      <c r="C11" s="27" t="s">
        <v>274</v>
      </c>
      <c r="D11" s="27" t="s">
        <v>274</v>
      </c>
      <c r="E11" s="27" t="s">
        <v>274</v>
      </c>
      <c r="F11" s="133" t="s">
        <v>274</v>
      </c>
      <c r="G11" s="27" t="s">
        <v>274</v>
      </c>
      <c r="H11" s="27" t="s">
        <v>274</v>
      </c>
      <c r="I11" s="27" t="s">
        <v>274</v>
      </c>
      <c r="J11" s="27" t="s">
        <v>274</v>
      </c>
      <c r="K11" s="133" t="s">
        <v>274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</row>
    <row r="12" spans="1:67" ht="18" customHeight="1" thickBot="1" x14ac:dyDescent="0.25">
      <c r="A12" s="200" t="s">
        <v>283</v>
      </c>
      <c r="B12" s="30" t="s">
        <v>274</v>
      </c>
      <c r="C12" s="30" t="s">
        <v>274</v>
      </c>
      <c r="D12" s="30" t="s">
        <v>274</v>
      </c>
      <c r="E12" s="30" t="s">
        <v>274</v>
      </c>
      <c r="F12" s="64" t="s">
        <v>274</v>
      </c>
      <c r="G12" s="31" t="s">
        <v>274</v>
      </c>
      <c r="H12" s="31" t="s">
        <v>274</v>
      </c>
      <c r="I12" s="31" t="s">
        <v>274</v>
      </c>
      <c r="J12" s="31" t="s">
        <v>274</v>
      </c>
      <c r="K12" s="134" t="s">
        <v>274</v>
      </c>
      <c r="L12" s="201" t="s">
        <v>288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</row>
    <row r="13" spans="1:67" ht="15.75" customHeight="1" x14ac:dyDescent="0.2">
      <c r="A13" s="33" t="s">
        <v>13</v>
      </c>
      <c r="B13" s="22" t="s">
        <v>274</v>
      </c>
      <c r="C13" s="22" t="s">
        <v>274</v>
      </c>
      <c r="D13" s="22" t="s">
        <v>274</v>
      </c>
      <c r="E13" s="19" t="s">
        <v>274</v>
      </c>
      <c r="F13" s="150" t="s">
        <v>274</v>
      </c>
      <c r="G13" s="34" t="s">
        <v>274</v>
      </c>
      <c r="H13" s="34" t="s">
        <v>274</v>
      </c>
      <c r="I13" s="34" t="s">
        <v>274</v>
      </c>
      <c r="J13" s="34" t="s">
        <v>274</v>
      </c>
      <c r="K13" s="135" t="s">
        <v>274</v>
      </c>
      <c r="L13" s="35" t="s">
        <v>14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</row>
    <row r="14" spans="1:67" ht="15.75" customHeight="1" x14ac:dyDescent="0.2">
      <c r="A14" s="202" t="s">
        <v>15</v>
      </c>
      <c r="B14" s="18" t="s">
        <v>274</v>
      </c>
      <c r="C14" s="18" t="s">
        <v>274</v>
      </c>
      <c r="D14" s="18" t="s">
        <v>274</v>
      </c>
      <c r="E14" s="18" t="s">
        <v>274</v>
      </c>
      <c r="F14" s="131" t="s">
        <v>274</v>
      </c>
      <c r="G14" s="18" t="s">
        <v>274</v>
      </c>
      <c r="H14" s="18" t="s">
        <v>274</v>
      </c>
      <c r="I14" s="18" t="s">
        <v>274</v>
      </c>
      <c r="J14" s="18" t="s">
        <v>274</v>
      </c>
      <c r="K14" s="131" t="s">
        <v>274</v>
      </c>
      <c r="L14" s="37" t="s">
        <v>16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</row>
    <row r="15" spans="1:67" x14ac:dyDescent="0.2">
      <c r="A15" s="41" t="s">
        <v>17</v>
      </c>
      <c r="B15" s="39" t="s">
        <v>274</v>
      </c>
      <c r="C15" s="39" t="s">
        <v>274</v>
      </c>
      <c r="D15" s="39" t="s">
        <v>274</v>
      </c>
      <c r="E15" s="39" t="s">
        <v>274</v>
      </c>
      <c r="F15" s="136" t="s">
        <v>274</v>
      </c>
      <c r="G15" s="39" t="s">
        <v>274</v>
      </c>
      <c r="H15" s="7" t="s">
        <v>274</v>
      </c>
      <c r="I15" s="39" t="s">
        <v>274</v>
      </c>
      <c r="J15" s="39" t="s">
        <v>274</v>
      </c>
      <c r="K15" s="136" t="s">
        <v>274</v>
      </c>
      <c r="L15" s="42" t="s">
        <v>18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</row>
    <row r="16" spans="1:67" x14ac:dyDescent="0.2">
      <c r="A16" s="41" t="s">
        <v>19</v>
      </c>
      <c r="B16" s="39" t="s">
        <v>274</v>
      </c>
      <c r="C16" s="39" t="s">
        <v>274</v>
      </c>
      <c r="D16" s="39" t="s">
        <v>274</v>
      </c>
      <c r="E16" s="39" t="s">
        <v>274</v>
      </c>
      <c r="F16" s="136" t="s">
        <v>274</v>
      </c>
      <c r="G16" s="39" t="s">
        <v>274</v>
      </c>
      <c r="H16" s="39" t="s">
        <v>274</v>
      </c>
      <c r="I16" s="39" t="s">
        <v>274</v>
      </c>
      <c r="J16" s="39" t="s">
        <v>274</v>
      </c>
      <c r="K16" s="136" t="s">
        <v>274</v>
      </c>
      <c r="L16" s="42" t="s">
        <v>20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</row>
    <row r="17" spans="1:67" x14ac:dyDescent="0.2">
      <c r="A17" s="41" t="s">
        <v>21</v>
      </c>
      <c r="B17" s="39" t="s">
        <v>274</v>
      </c>
      <c r="C17" s="39" t="s">
        <v>274</v>
      </c>
      <c r="D17" s="39" t="s">
        <v>274</v>
      </c>
      <c r="E17" s="39" t="s">
        <v>274</v>
      </c>
      <c r="F17" s="136" t="s">
        <v>274</v>
      </c>
      <c r="G17" s="39" t="s">
        <v>274</v>
      </c>
      <c r="H17" s="39" t="s">
        <v>274</v>
      </c>
      <c r="I17" s="39" t="s">
        <v>274</v>
      </c>
      <c r="J17" s="39" t="s">
        <v>274</v>
      </c>
      <c r="K17" s="136" t="s">
        <v>274</v>
      </c>
      <c r="L17" s="42" t="s">
        <v>22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</row>
    <row r="18" spans="1:67" x14ac:dyDescent="0.2">
      <c r="A18" s="41" t="s">
        <v>23</v>
      </c>
      <c r="B18" s="39" t="s">
        <v>274</v>
      </c>
      <c r="C18" s="39" t="s">
        <v>274</v>
      </c>
      <c r="D18" s="39" t="s">
        <v>274</v>
      </c>
      <c r="E18" s="39" t="s">
        <v>274</v>
      </c>
      <c r="F18" s="136" t="s">
        <v>274</v>
      </c>
      <c r="G18" s="39" t="s">
        <v>274</v>
      </c>
      <c r="H18" s="39" t="s">
        <v>274</v>
      </c>
      <c r="I18" s="39" t="s">
        <v>274</v>
      </c>
      <c r="J18" s="39" t="s">
        <v>274</v>
      </c>
      <c r="K18" s="136" t="s">
        <v>274</v>
      </c>
      <c r="L18" s="42" t="s">
        <v>24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</row>
    <row r="19" spans="1:67" x14ac:dyDescent="0.2">
      <c r="A19" s="41" t="s">
        <v>25</v>
      </c>
      <c r="B19" s="39" t="s">
        <v>274</v>
      </c>
      <c r="C19" s="39" t="s">
        <v>274</v>
      </c>
      <c r="D19" s="39" t="s">
        <v>274</v>
      </c>
      <c r="E19" s="39" t="s">
        <v>274</v>
      </c>
      <c r="F19" s="136" t="s">
        <v>274</v>
      </c>
      <c r="G19" s="39" t="s">
        <v>274</v>
      </c>
      <c r="H19" s="39" t="s">
        <v>274</v>
      </c>
      <c r="I19" s="39" t="s">
        <v>274</v>
      </c>
      <c r="J19" s="39" t="s">
        <v>274</v>
      </c>
      <c r="K19" s="136" t="s">
        <v>274</v>
      </c>
      <c r="L19" s="42" t="s">
        <v>26</v>
      </c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</row>
    <row r="20" spans="1:67" x14ac:dyDescent="0.2">
      <c r="A20" s="41" t="s">
        <v>27</v>
      </c>
      <c r="B20" s="39" t="s">
        <v>274</v>
      </c>
      <c r="C20" s="39" t="s">
        <v>274</v>
      </c>
      <c r="D20" s="39" t="s">
        <v>274</v>
      </c>
      <c r="E20" s="39" t="s">
        <v>274</v>
      </c>
      <c r="F20" s="136" t="s">
        <v>274</v>
      </c>
      <c r="G20" s="39" t="s">
        <v>274</v>
      </c>
      <c r="H20" s="39" t="s">
        <v>274</v>
      </c>
      <c r="I20" s="39" t="s">
        <v>274</v>
      </c>
      <c r="J20" s="39" t="s">
        <v>274</v>
      </c>
      <c r="K20" s="136" t="s">
        <v>274</v>
      </c>
      <c r="L20" s="42" t="s">
        <v>320</v>
      </c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</row>
    <row r="21" spans="1:67" x14ac:dyDescent="0.2">
      <c r="A21" s="41" t="s">
        <v>28</v>
      </c>
      <c r="B21" s="39" t="s">
        <v>274</v>
      </c>
      <c r="C21" s="39" t="s">
        <v>274</v>
      </c>
      <c r="D21" s="39" t="s">
        <v>274</v>
      </c>
      <c r="E21" s="39" t="s">
        <v>274</v>
      </c>
      <c r="F21" s="136" t="s">
        <v>274</v>
      </c>
      <c r="G21" s="39" t="s">
        <v>274</v>
      </c>
      <c r="H21" s="39" t="s">
        <v>274</v>
      </c>
      <c r="I21" s="39" t="s">
        <v>274</v>
      </c>
      <c r="J21" s="39" t="s">
        <v>274</v>
      </c>
      <c r="K21" s="136" t="s">
        <v>274</v>
      </c>
      <c r="L21" s="42" t="s">
        <v>29</v>
      </c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</row>
    <row r="22" spans="1:67" x14ac:dyDescent="0.2">
      <c r="A22" s="41" t="s">
        <v>30</v>
      </c>
      <c r="B22" s="39" t="s">
        <v>274</v>
      </c>
      <c r="C22" s="39" t="s">
        <v>274</v>
      </c>
      <c r="D22" s="39" t="s">
        <v>274</v>
      </c>
      <c r="E22" s="39" t="s">
        <v>274</v>
      </c>
      <c r="F22" s="136" t="s">
        <v>274</v>
      </c>
      <c r="G22" s="39" t="s">
        <v>274</v>
      </c>
      <c r="H22" s="39" t="s">
        <v>274</v>
      </c>
      <c r="I22" s="39" t="s">
        <v>274</v>
      </c>
      <c r="J22" s="39" t="s">
        <v>274</v>
      </c>
      <c r="K22" s="136" t="s">
        <v>274</v>
      </c>
      <c r="L22" s="42" t="s">
        <v>31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</row>
    <row r="23" spans="1:67" x14ac:dyDescent="0.2">
      <c r="A23" s="41" t="s">
        <v>32</v>
      </c>
      <c r="B23" s="39" t="s">
        <v>274</v>
      </c>
      <c r="C23" s="39" t="s">
        <v>274</v>
      </c>
      <c r="D23" s="39" t="s">
        <v>274</v>
      </c>
      <c r="E23" s="39" t="s">
        <v>274</v>
      </c>
      <c r="F23" s="136" t="s">
        <v>274</v>
      </c>
      <c r="G23" s="39" t="s">
        <v>274</v>
      </c>
      <c r="H23" s="39" t="s">
        <v>274</v>
      </c>
      <c r="I23" s="39" t="s">
        <v>274</v>
      </c>
      <c r="J23" s="39" t="s">
        <v>274</v>
      </c>
      <c r="K23" s="136" t="s">
        <v>274</v>
      </c>
      <c r="L23" s="42" t="s">
        <v>321</v>
      </c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</row>
    <row r="24" spans="1:67" x14ac:dyDescent="0.2">
      <c r="A24" s="41" t="s">
        <v>33</v>
      </c>
      <c r="B24" s="39" t="s">
        <v>274</v>
      </c>
      <c r="C24" s="39" t="s">
        <v>274</v>
      </c>
      <c r="D24" s="39" t="s">
        <v>274</v>
      </c>
      <c r="E24" s="39" t="s">
        <v>274</v>
      </c>
      <c r="F24" s="136" t="s">
        <v>274</v>
      </c>
      <c r="G24" s="39" t="s">
        <v>274</v>
      </c>
      <c r="H24" s="39" t="s">
        <v>274</v>
      </c>
      <c r="I24" s="39" t="s">
        <v>274</v>
      </c>
      <c r="J24" s="39" t="s">
        <v>274</v>
      </c>
      <c r="K24" s="136" t="s">
        <v>274</v>
      </c>
      <c r="L24" s="42" t="s">
        <v>34</v>
      </c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</row>
    <row r="25" spans="1:67" x14ac:dyDescent="0.2">
      <c r="A25" s="41" t="s">
        <v>35</v>
      </c>
      <c r="B25" s="39" t="s">
        <v>274</v>
      </c>
      <c r="C25" s="39" t="s">
        <v>274</v>
      </c>
      <c r="D25" s="39" t="s">
        <v>274</v>
      </c>
      <c r="E25" s="39" t="s">
        <v>274</v>
      </c>
      <c r="F25" s="136" t="s">
        <v>274</v>
      </c>
      <c r="G25" s="39" t="s">
        <v>274</v>
      </c>
      <c r="H25" s="39" t="s">
        <v>274</v>
      </c>
      <c r="I25" s="39" t="s">
        <v>274</v>
      </c>
      <c r="J25" s="39" t="s">
        <v>274</v>
      </c>
      <c r="K25" s="136" t="s">
        <v>274</v>
      </c>
      <c r="L25" s="42" t="s">
        <v>36</v>
      </c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</row>
    <row r="26" spans="1:67" x14ac:dyDescent="0.2">
      <c r="A26" s="41" t="s">
        <v>37</v>
      </c>
      <c r="B26" s="39" t="s">
        <v>274</v>
      </c>
      <c r="C26" s="39" t="s">
        <v>274</v>
      </c>
      <c r="D26" s="39" t="s">
        <v>274</v>
      </c>
      <c r="E26" s="39" t="s">
        <v>274</v>
      </c>
      <c r="F26" s="136" t="s">
        <v>274</v>
      </c>
      <c r="G26" s="39" t="s">
        <v>274</v>
      </c>
      <c r="H26" s="39" t="s">
        <v>274</v>
      </c>
      <c r="I26" s="39" t="s">
        <v>274</v>
      </c>
      <c r="J26" s="39" t="s">
        <v>274</v>
      </c>
      <c r="K26" s="136" t="s">
        <v>274</v>
      </c>
      <c r="L26" s="42" t="s">
        <v>38</v>
      </c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</row>
    <row r="27" spans="1:67" x14ac:dyDescent="0.2">
      <c r="A27" s="41" t="s">
        <v>39</v>
      </c>
      <c r="B27" s="39" t="s">
        <v>274</v>
      </c>
      <c r="C27" s="39" t="s">
        <v>274</v>
      </c>
      <c r="D27" s="39" t="s">
        <v>274</v>
      </c>
      <c r="E27" s="39" t="s">
        <v>274</v>
      </c>
      <c r="F27" s="136" t="s">
        <v>274</v>
      </c>
      <c r="G27" s="39" t="s">
        <v>274</v>
      </c>
      <c r="H27" s="39" t="s">
        <v>274</v>
      </c>
      <c r="I27" s="39" t="s">
        <v>274</v>
      </c>
      <c r="J27" s="39" t="s">
        <v>274</v>
      </c>
      <c r="K27" s="136" t="s">
        <v>274</v>
      </c>
      <c r="L27" s="42" t="s">
        <v>196</v>
      </c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</row>
    <row r="28" spans="1:67" x14ac:dyDescent="0.2">
      <c r="A28" s="41" t="s">
        <v>40</v>
      </c>
      <c r="B28" s="39" t="s">
        <v>274</v>
      </c>
      <c r="C28" s="39" t="s">
        <v>274</v>
      </c>
      <c r="D28" s="39" t="s">
        <v>274</v>
      </c>
      <c r="E28" s="39" t="s">
        <v>274</v>
      </c>
      <c r="F28" s="136" t="s">
        <v>274</v>
      </c>
      <c r="G28" s="39" t="s">
        <v>274</v>
      </c>
      <c r="H28" s="39" t="s">
        <v>274</v>
      </c>
      <c r="I28" s="39" t="s">
        <v>274</v>
      </c>
      <c r="J28" s="39" t="s">
        <v>274</v>
      </c>
      <c r="K28" s="136" t="s">
        <v>274</v>
      </c>
      <c r="L28" s="42" t="s">
        <v>41</v>
      </c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</row>
    <row r="29" spans="1:67" ht="25.5" x14ac:dyDescent="0.2">
      <c r="A29" s="203" t="s">
        <v>229</v>
      </c>
      <c r="B29" s="39" t="s">
        <v>274</v>
      </c>
      <c r="C29" s="39" t="s">
        <v>274</v>
      </c>
      <c r="D29" s="39" t="s">
        <v>274</v>
      </c>
      <c r="E29" s="39" t="s">
        <v>274</v>
      </c>
      <c r="F29" s="136" t="s">
        <v>274</v>
      </c>
      <c r="G29" s="39" t="s">
        <v>274</v>
      </c>
      <c r="H29" s="39" t="s">
        <v>274</v>
      </c>
      <c r="I29" s="39" t="s">
        <v>274</v>
      </c>
      <c r="J29" s="39" t="s">
        <v>274</v>
      </c>
      <c r="K29" s="136" t="s">
        <v>274</v>
      </c>
      <c r="L29" s="204" t="s">
        <v>228</v>
      </c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</row>
    <row r="30" spans="1:67" x14ac:dyDescent="0.2">
      <c r="A30" s="197" t="s">
        <v>43</v>
      </c>
      <c r="B30" s="18" t="s">
        <v>274</v>
      </c>
      <c r="C30" s="18" t="s">
        <v>274</v>
      </c>
      <c r="D30" s="18" t="s">
        <v>274</v>
      </c>
      <c r="E30" s="18" t="s">
        <v>274</v>
      </c>
      <c r="F30" s="131" t="s">
        <v>274</v>
      </c>
      <c r="G30" s="18" t="s">
        <v>274</v>
      </c>
      <c r="H30" s="18" t="s">
        <v>274</v>
      </c>
      <c r="I30" s="18" t="s">
        <v>274</v>
      </c>
      <c r="J30" s="18" t="s">
        <v>274</v>
      </c>
      <c r="K30" s="131" t="s">
        <v>274</v>
      </c>
      <c r="L30" s="198" t="s">
        <v>44</v>
      </c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</row>
    <row r="31" spans="1:67" x14ac:dyDescent="0.2">
      <c r="A31" s="41" t="s">
        <v>65</v>
      </c>
      <c r="B31" s="39" t="s">
        <v>274</v>
      </c>
      <c r="C31" s="39" t="s">
        <v>274</v>
      </c>
      <c r="D31" s="39" t="s">
        <v>274</v>
      </c>
      <c r="E31" s="39" t="s">
        <v>274</v>
      </c>
      <c r="F31" s="136" t="s">
        <v>274</v>
      </c>
      <c r="G31" s="39" t="s">
        <v>274</v>
      </c>
      <c r="H31" s="39" t="s">
        <v>274</v>
      </c>
      <c r="I31" s="39" t="s">
        <v>274</v>
      </c>
      <c r="J31" s="39" t="s">
        <v>274</v>
      </c>
      <c r="K31" s="136" t="s">
        <v>274</v>
      </c>
      <c r="L31" s="42" t="s">
        <v>66</v>
      </c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</row>
    <row r="32" spans="1:67" x14ac:dyDescent="0.2">
      <c r="A32" s="41" t="s">
        <v>45</v>
      </c>
      <c r="B32" s="47" t="s">
        <v>274</v>
      </c>
      <c r="C32" s="47" t="s">
        <v>274</v>
      </c>
      <c r="D32" s="47" t="s">
        <v>274</v>
      </c>
      <c r="E32" s="47" t="s">
        <v>274</v>
      </c>
      <c r="F32" s="137" t="s">
        <v>274</v>
      </c>
      <c r="G32" s="47" t="s">
        <v>274</v>
      </c>
      <c r="H32" s="47" t="s">
        <v>274</v>
      </c>
      <c r="I32" s="47" t="s">
        <v>274</v>
      </c>
      <c r="J32" s="47" t="s">
        <v>274</v>
      </c>
      <c r="K32" s="137" t="s">
        <v>274</v>
      </c>
      <c r="L32" s="42" t="s">
        <v>46</v>
      </c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</row>
    <row r="33" spans="1:67" x14ac:dyDescent="0.2">
      <c r="A33" s="41" t="s">
        <v>47</v>
      </c>
      <c r="B33" s="39" t="s">
        <v>274</v>
      </c>
      <c r="C33" s="39" t="s">
        <v>274</v>
      </c>
      <c r="D33" s="39" t="s">
        <v>274</v>
      </c>
      <c r="E33" s="39" t="s">
        <v>274</v>
      </c>
      <c r="F33" s="136" t="s">
        <v>274</v>
      </c>
      <c r="G33" s="39" t="s">
        <v>274</v>
      </c>
      <c r="H33" s="39" t="s">
        <v>274</v>
      </c>
      <c r="I33" s="39" t="s">
        <v>274</v>
      </c>
      <c r="J33" s="39" t="s">
        <v>274</v>
      </c>
      <c r="K33" s="136" t="s">
        <v>274</v>
      </c>
      <c r="L33" s="42" t="s">
        <v>48</v>
      </c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</row>
    <row r="34" spans="1:67" x14ac:dyDescent="0.2">
      <c r="A34" s="41" t="s">
        <v>49</v>
      </c>
      <c r="B34" s="39" t="s">
        <v>274</v>
      </c>
      <c r="C34" s="39" t="s">
        <v>274</v>
      </c>
      <c r="D34" s="39" t="s">
        <v>274</v>
      </c>
      <c r="E34" s="39" t="s">
        <v>274</v>
      </c>
      <c r="F34" s="136" t="s">
        <v>274</v>
      </c>
      <c r="G34" s="39" t="s">
        <v>274</v>
      </c>
      <c r="H34" s="39" t="s">
        <v>274</v>
      </c>
      <c r="I34" s="39" t="s">
        <v>274</v>
      </c>
      <c r="J34" s="39" t="s">
        <v>274</v>
      </c>
      <c r="K34" s="136" t="s">
        <v>274</v>
      </c>
      <c r="L34" s="42" t="s">
        <v>50</v>
      </c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</row>
    <row r="35" spans="1:67" x14ac:dyDescent="0.2">
      <c r="A35" s="41" t="s">
        <v>51</v>
      </c>
      <c r="B35" s="39" t="s">
        <v>274</v>
      </c>
      <c r="C35" s="39" t="s">
        <v>274</v>
      </c>
      <c r="D35" s="39" t="s">
        <v>274</v>
      </c>
      <c r="E35" s="39" t="s">
        <v>274</v>
      </c>
      <c r="F35" s="136" t="s">
        <v>274</v>
      </c>
      <c r="G35" s="39" t="s">
        <v>274</v>
      </c>
      <c r="H35" s="39" t="s">
        <v>274</v>
      </c>
      <c r="I35" s="39" t="s">
        <v>274</v>
      </c>
      <c r="J35" s="39" t="s">
        <v>274</v>
      </c>
      <c r="K35" s="136" t="s">
        <v>274</v>
      </c>
      <c r="L35" s="42" t="s">
        <v>52</v>
      </c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</row>
    <row r="36" spans="1:67" x14ac:dyDescent="0.2">
      <c r="A36" s="41" t="s">
        <v>69</v>
      </c>
      <c r="B36" s="39" t="s">
        <v>274</v>
      </c>
      <c r="C36" s="39" t="s">
        <v>274</v>
      </c>
      <c r="D36" s="39" t="s">
        <v>274</v>
      </c>
      <c r="E36" s="39" t="s">
        <v>274</v>
      </c>
      <c r="F36" s="136" t="s">
        <v>274</v>
      </c>
      <c r="G36" s="39" t="s">
        <v>274</v>
      </c>
      <c r="H36" s="39" t="s">
        <v>274</v>
      </c>
      <c r="I36" s="39" t="s">
        <v>274</v>
      </c>
      <c r="J36" s="39" t="s">
        <v>274</v>
      </c>
      <c r="K36" s="136" t="s">
        <v>274</v>
      </c>
      <c r="L36" s="42" t="s">
        <v>70</v>
      </c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</row>
    <row r="37" spans="1:67" x14ac:dyDescent="0.2">
      <c r="A37" s="41" t="s">
        <v>53</v>
      </c>
      <c r="B37" s="39" t="s">
        <v>274</v>
      </c>
      <c r="C37" s="39" t="s">
        <v>274</v>
      </c>
      <c r="D37" s="39" t="s">
        <v>274</v>
      </c>
      <c r="E37" s="39" t="s">
        <v>274</v>
      </c>
      <c r="F37" s="136" t="s">
        <v>274</v>
      </c>
      <c r="G37" s="39" t="s">
        <v>274</v>
      </c>
      <c r="H37" s="39" t="s">
        <v>274</v>
      </c>
      <c r="I37" s="39" t="s">
        <v>274</v>
      </c>
      <c r="J37" s="39" t="s">
        <v>274</v>
      </c>
      <c r="K37" s="136" t="s">
        <v>274</v>
      </c>
      <c r="L37" s="42" t="s">
        <v>54</v>
      </c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</row>
    <row r="38" spans="1:67" x14ac:dyDescent="0.2">
      <c r="A38" s="41" t="s">
        <v>55</v>
      </c>
      <c r="B38" s="39" t="s">
        <v>274</v>
      </c>
      <c r="C38" s="39" t="s">
        <v>274</v>
      </c>
      <c r="D38" s="39" t="s">
        <v>274</v>
      </c>
      <c r="E38" s="39" t="s">
        <v>274</v>
      </c>
      <c r="F38" s="136" t="s">
        <v>274</v>
      </c>
      <c r="G38" s="39" t="s">
        <v>274</v>
      </c>
      <c r="H38" s="39" t="s">
        <v>274</v>
      </c>
      <c r="I38" s="39" t="s">
        <v>274</v>
      </c>
      <c r="J38" s="39" t="s">
        <v>274</v>
      </c>
      <c r="K38" s="136" t="s">
        <v>274</v>
      </c>
      <c r="L38" s="48" t="s">
        <v>56</v>
      </c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</row>
    <row r="39" spans="1:67" s="101" customFormat="1" ht="25.5" x14ac:dyDescent="0.2">
      <c r="A39" s="205" t="s">
        <v>57</v>
      </c>
      <c r="B39" s="22" t="s">
        <v>274</v>
      </c>
      <c r="C39" s="22" t="s">
        <v>274</v>
      </c>
      <c r="D39" s="22" t="s">
        <v>274</v>
      </c>
      <c r="E39" s="22" t="s">
        <v>274</v>
      </c>
      <c r="F39" s="132" t="s">
        <v>274</v>
      </c>
      <c r="G39" s="22" t="s">
        <v>274</v>
      </c>
      <c r="H39" s="22" t="s">
        <v>274</v>
      </c>
      <c r="I39" s="22" t="s">
        <v>274</v>
      </c>
      <c r="J39" s="22" t="s">
        <v>274</v>
      </c>
      <c r="K39" s="132" t="s">
        <v>274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</row>
    <row r="40" spans="1:67" x14ac:dyDescent="0.2">
      <c r="A40" s="41" t="s">
        <v>59</v>
      </c>
      <c r="B40" s="39" t="s">
        <v>274</v>
      </c>
      <c r="C40" s="39" t="s">
        <v>274</v>
      </c>
      <c r="D40" s="39" t="s">
        <v>274</v>
      </c>
      <c r="E40" s="39" t="s">
        <v>274</v>
      </c>
      <c r="F40" s="136" t="s">
        <v>274</v>
      </c>
      <c r="G40" s="39" t="s">
        <v>274</v>
      </c>
      <c r="H40" s="39" t="s">
        <v>274</v>
      </c>
      <c r="I40" s="39" t="s">
        <v>274</v>
      </c>
      <c r="J40" s="39" t="s">
        <v>274</v>
      </c>
      <c r="K40" s="136" t="s">
        <v>274</v>
      </c>
      <c r="L40" s="42" t="s">
        <v>60</v>
      </c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</row>
    <row r="41" spans="1:67" x14ac:dyDescent="0.2">
      <c r="A41" s="41" t="s">
        <v>61</v>
      </c>
      <c r="B41" s="39" t="s">
        <v>274</v>
      </c>
      <c r="C41" s="39" t="s">
        <v>274</v>
      </c>
      <c r="D41" s="39" t="s">
        <v>274</v>
      </c>
      <c r="E41" s="39" t="s">
        <v>274</v>
      </c>
      <c r="F41" s="136" t="s">
        <v>274</v>
      </c>
      <c r="G41" s="39" t="s">
        <v>274</v>
      </c>
      <c r="H41" s="39" t="s">
        <v>274</v>
      </c>
      <c r="I41" s="39" t="s">
        <v>274</v>
      </c>
      <c r="J41" s="39" t="s">
        <v>274</v>
      </c>
      <c r="K41" s="136" t="s">
        <v>274</v>
      </c>
      <c r="L41" s="42" t="s">
        <v>62</v>
      </c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</row>
    <row r="42" spans="1:67" x14ac:dyDescent="0.2">
      <c r="A42" s="41" t="s">
        <v>55</v>
      </c>
      <c r="B42" s="51" t="s">
        <v>274</v>
      </c>
      <c r="C42" s="51" t="s">
        <v>274</v>
      </c>
      <c r="D42" s="51" t="s">
        <v>274</v>
      </c>
      <c r="E42" s="39" t="s">
        <v>274</v>
      </c>
      <c r="F42" s="136" t="s">
        <v>274</v>
      </c>
      <c r="G42" s="39" t="s">
        <v>274</v>
      </c>
      <c r="H42" s="39" t="s">
        <v>274</v>
      </c>
      <c r="I42" s="39" t="s">
        <v>274</v>
      </c>
      <c r="J42" s="39" t="s">
        <v>274</v>
      </c>
      <c r="K42" s="136" t="s">
        <v>274</v>
      </c>
      <c r="L42" s="48" t="s">
        <v>56</v>
      </c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</row>
    <row r="43" spans="1:67" s="101" customFormat="1" ht="13.5" thickBot="1" x14ac:dyDescent="0.25">
      <c r="A43" s="52" t="s">
        <v>333</v>
      </c>
      <c r="B43" s="54" t="s">
        <v>274</v>
      </c>
      <c r="C43" s="54" t="s">
        <v>274</v>
      </c>
      <c r="D43" s="54" t="s">
        <v>274</v>
      </c>
      <c r="E43" s="54" t="s">
        <v>274</v>
      </c>
      <c r="F43" s="138" t="s">
        <v>274</v>
      </c>
      <c r="G43" s="54" t="s">
        <v>274</v>
      </c>
      <c r="H43" s="54" t="s">
        <v>274</v>
      </c>
      <c r="I43" s="54" t="s">
        <v>274</v>
      </c>
      <c r="J43" s="54" t="s">
        <v>274</v>
      </c>
      <c r="K43" s="138" t="s">
        <v>274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</row>
    <row r="44" spans="1:67" s="101" customFormat="1" ht="20.25" customHeight="1" thickBot="1" x14ac:dyDescent="0.25">
      <c r="A44" s="206" t="s">
        <v>284</v>
      </c>
      <c r="B44" s="57" t="s">
        <v>274</v>
      </c>
      <c r="C44" s="57" t="s">
        <v>274</v>
      </c>
      <c r="D44" s="57" t="s">
        <v>274</v>
      </c>
      <c r="E44" s="57" t="s">
        <v>274</v>
      </c>
      <c r="F44" s="139" t="s">
        <v>274</v>
      </c>
      <c r="G44" s="57" t="s">
        <v>274</v>
      </c>
      <c r="H44" s="57" t="s">
        <v>274</v>
      </c>
      <c r="I44" s="57" t="s">
        <v>274</v>
      </c>
      <c r="J44" s="57" t="s">
        <v>274</v>
      </c>
      <c r="K44" s="139" t="s">
        <v>274</v>
      </c>
      <c r="L44" s="207" t="s">
        <v>287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</row>
    <row r="45" spans="1:67" x14ac:dyDescent="0.2">
      <c r="A45" s="41" t="s">
        <v>243</v>
      </c>
      <c r="B45" s="39" t="s">
        <v>274</v>
      </c>
      <c r="C45" s="39" t="s">
        <v>274</v>
      </c>
      <c r="D45" s="39" t="s">
        <v>274</v>
      </c>
      <c r="E45" s="39" t="s">
        <v>274</v>
      </c>
      <c r="F45" s="136" t="s">
        <v>274</v>
      </c>
      <c r="G45" s="39" t="s">
        <v>274</v>
      </c>
      <c r="H45" s="39" t="s">
        <v>274</v>
      </c>
      <c r="I45" s="39" t="s">
        <v>274</v>
      </c>
      <c r="J45" s="39" t="s">
        <v>274</v>
      </c>
      <c r="K45" s="136" t="s">
        <v>274</v>
      </c>
      <c r="L45" s="42" t="s">
        <v>263</v>
      </c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</row>
    <row r="46" spans="1:67" x14ac:dyDescent="0.2">
      <c r="A46" s="41" t="s">
        <v>71</v>
      </c>
      <c r="B46" s="39" t="s">
        <v>274</v>
      </c>
      <c r="C46" s="39" t="s">
        <v>274</v>
      </c>
      <c r="D46" s="39" t="s">
        <v>274</v>
      </c>
      <c r="E46" s="39" t="s">
        <v>274</v>
      </c>
      <c r="F46" s="136" t="s">
        <v>274</v>
      </c>
      <c r="G46" s="39" t="s">
        <v>274</v>
      </c>
      <c r="H46" s="39" t="s">
        <v>274</v>
      </c>
      <c r="I46" s="39" t="s">
        <v>274</v>
      </c>
      <c r="J46" s="39" t="s">
        <v>274</v>
      </c>
      <c r="K46" s="136" t="s">
        <v>274</v>
      </c>
      <c r="L46" s="42" t="s">
        <v>72</v>
      </c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</row>
    <row r="47" spans="1:67" x14ac:dyDescent="0.2">
      <c r="A47" s="41" t="s">
        <v>73</v>
      </c>
      <c r="B47" s="39" t="s">
        <v>274</v>
      </c>
      <c r="C47" s="39" t="s">
        <v>274</v>
      </c>
      <c r="D47" s="39" t="s">
        <v>274</v>
      </c>
      <c r="E47" s="39" t="s">
        <v>274</v>
      </c>
      <c r="F47" s="136" t="s">
        <v>274</v>
      </c>
      <c r="G47" s="39" t="s">
        <v>274</v>
      </c>
      <c r="H47" s="39" t="s">
        <v>274</v>
      </c>
      <c r="I47" s="39" t="s">
        <v>274</v>
      </c>
      <c r="J47" s="39" t="s">
        <v>274</v>
      </c>
      <c r="K47" s="136" t="s">
        <v>274</v>
      </c>
      <c r="L47" s="42" t="s">
        <v>74</v>
      </c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</row>
    <row r="48" spans="1:67" s="101" customFormat="1" ht="13.5" thickBot="1" x14ac:dyDescent="0.25">
      <c r="A48" s="59" t="s">
        <v>334</v>
      </c>
      <c r="B48" s="60" t="s">
        <v>274</v>
      </c>
      <c r="C48" s="60" t="s">
        <v>274</v>
      </c>
      <c r="D48" s="60" t="s">
        <v>274</v>
      </c>
      <c r="E48" s="60" t="s">
        <v>274</v>
      </c>
      <c r="F48" s="140" t="s">
        <v>274</v>
      </c>
      <c r="G48" s="60" t="s">
        <v>274</v>
      </c>
      <c r="H48" s="60" t="s">
        <v>274</v>
      </c>
      <c r="I48" s="60" t="s">
        <v>274</v>
      </c>
      <c r="J48" s="60" t="s">
        <v>274</v>
      </c>
      <c r="K48" s="140" t="s">
        <v>274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</row>
    <row r="49" spans="1:67" ht="13.5" thickBot="1" x14ac:dyDescent="0.25">
      <c r="A49" s="194" t="s">
        <v>76</v>
      </c>
      <c r="B49" s="27" t="s">
        <v>274</v>
      </c>
      <c r="C49" s="27" t="s">
        <v>274</v>
      </c>
      <c r="D49" s="27" t="s">
        <v>274</v>
      </c>
      <c r="E49" s="27" t="s">
        <v>274</v>
      </c>
      <c r="F49" s="133" t="s">
        <v>274</v>
      </c>
      <c r="G49" s="27" t="s">
        <v>274</v>
      </c>
      <c r="H49" s="27" t="s">
        <v>274</v>
      </c>
      <c r="I49" s="27" t="s">
        <v>274</v>
      </c>
      <c r="J49" s="27" t="s">
        <v>274</v>
      </c>
      <c r="K49" s="133" t="s">
        <v>274</v>
      </c>
      <c r="L49" s="208" t="s">
        <v>77</v>
      </c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</row>
    <row r="50" spans="1:67" s="101" customFormat="1" ht="20.25" customHeight="1" thickBot="1" x14ac:dyDescent="0.25">
      <c r="A50" s="209" t="s">
        <v>7</v>
      </c>
      <c r="B50" s="30" t="s">
        <v>274</v>
      </c>
      <c r="C50" s="30" t="s">
        <v>274</v>
      </c>
      <c r="D50" s="30" t="s">
        <v>274</v>
      </c>
      <c r="E50" s="30" t="s">
        <v>274</v>
      </c>
      <c r="F50" s="64" t="s">
        <v>274</v>
      </c>
      <c r="G50" s="30" t="s">
        <v>274</v>
      </c>
      <c r="H50" s="30" t="s">
        <v>274</v>
      </c>
      <c r="I50" s="30" t="s">
        <v>274</v>
      </c>
      <c r="J50" s="30" t="s">
        <v>274</v>
      </c>
      <c r="K50" s="64" t="s">
        <v>274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</row>
    <row r="51" spans="1:67" x14ac:dyDescent="0.2">
      <c r="A51" s="41" t="s">
        <v>78</v>
      </c>
      <c r="B51" s="39" t="s">
        <v>274</v>
      </c>
      <c r="C51" s="39" t="s">
        <v>274</v>
      </c>
      <c r="D51" s="39" t="s">
        <v>274</v>
      </c>
      <c r="E51" s="39" t="s">
        <v>274</v>
      </c>
      <c r="F51" s="136" t="s">
        <v>274</v>
      </c>
      <c r="G51" s="39" t="s">
        <v>274</v>
      </c>
      <c r="H51" s="39" t="s">
        <v>274</v>
      </c>
      <c r="I51" s="39" t="s">
        <v>274</v>
      </c>
      <c r="J51" s="39" t="s">
        <v>274</v>
      </c>
      <c r="K51" s="136" t="s">
        <v>274</v>
      </c>
      <c r="L51" s="42" t="s">
        <v>79</v>
      </c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</row>
    <row r="52" spans="1:67" ht="13.5" thickBot="1" x14ac:dyDescent="0.25">
      <c r="A52" s="41" t="s">
        <v>80</v>
      </c>
      <c r="B52" s="39" t="s">
        <v>274</v>
      </c>
      <c r="C52" s="39" t="s">
        <v>274</v>
      </c>
      <c r="D52" s="39" t="s">
        <v>274</v>
      </c>
      <c r="E52" s="39" t="s">
        <v>274</v>
      </c>
      <c r="F52" s="136" t="s">
        <v>274</v>
      </c>
      <c r="G52" s="39" t="s">
        <v>274</v>
      </c>
      <c r="H52" s="39" t="s">
        <v>274</v>
      </c>
      <c r="I52" s="39" t="s">
        <v>274</v>
      </c>
      <c r="J52" s="39" t="s">
        <v>274</v>
      </c>
      <c r="K52" s="136" t="s">
        <v>274</v>
      </c>
      <c r="L52" s="42" t="s">
        <v>232</v>
      </c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</row>
    <row r="53" spans="1:67" s="101" customFormat="1" ht="20.25" customHeight="1" thickBot="1" x14ac:dyDescent="0.25">
      <c r="A53" s="211" t="s">
        <v>81</v>
      </c>
      <c r="B53" s="30" t="s">
        <v>274</v>
      </c>
      <c r="C53" s="30" t="s">
        <v>274</v>
      </c>
      <c r="D53" s="30" t="s">
        <v>274</v>
      </c>
      <c r="E53" s="30" t="s">
        <v>274</v>
      </c>
      <c r="F53" s="64" t="s">
        <v>274</v>
      </c>
      <c r="G53" s="30" t="s">
        <v>274</v>
      </c>
      <c r="H53" s="30" t="s">
        <v>274</v>
      </c>
      <c r="I53" s="30" t="s">
        <v>274</v>
      </c>
      <c r="J53" s="30" t="s">
        <v>274</v>
      </c>
      <c r="K53" s="64" t="s">
        <v>274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</row>
    <row r="54" spans="1:67" ht="25.5" x14ac:dyDescent="0.2">
      <c r="A54" s="205" t="s">
        <v>83</v>
      </c>
      <c r="B54" s="67" t="s">
        <v>274</v>
      </c>
      <c r="C54" s="67" t="s">
        <v>274</v>
      </c>
      <c r="D54" s="67" t="s">
        <v>274</v>
      </c>
      <c r="E54" s="67" t="s">
        <v>274</v>
      </c>
      <c r="F54" s="141" t="s">
        <v>274</v>
      </c>
      <c r="G54" s="67" t="s">
        <v>274</v>
      </c>
      <c r="H54" s="67" t="s">
        <v>274</v>
      </c>
      <c r="I54" s="67" t="s">
        <v>274</v>
      </c>
      <c r="J54" s="67" t="s">
        <v>274</v>
      </c>
      <c r="K54" s="141" t="s">
        <v>274</v>
      </c>
      <c r="L54" s="87" t="s">
        <v>322</v>
      </c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</row>
    <row r="55" spans="1:67" x14ac:dyDescent="0.2">
      <c r="A55" s="41" t="s">
        <v>85</v>
      </c>
      <c r="B55" s="39" t="s">
        <v>274</v>
      </c>
      <c r="C55" s="39" t="s">
        <v>274</v>
      </c>
      <c r="D55" s="39" t="s">
        <v>274</v>
      </c>
      <c r="E55" s="39" t="s">
        <v>274</v>
      </c>
      <c r="F55" s="136" t="s">
        <v>274</v>
      </c>
      <c r="G55" s="39" t="s">
        <v>274</v>
      </c>
      <c r="H55" s="39" t="s">
        <v>274</v>
      </c>
      <c r="I55" s="39" t="s">
        <v>274</v>
      </c>
      <c r="J55" s="39" t="s">
        <v>274</v>
      </c>
      <c r="K55" s="136" t="s">
        <v>274</v>
      </c>
      <c r="L55" s="42" t="s">
        <v>86</v>
      </c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</row>
    <row r="56" spans="1:67" x14ac:dyDescent="0.2">
      <c r="A56" s="41" t="s">
        <v>87</v>
      </c>
      <c r="B56" s="39" t="s">
        <v>274</v>
      </c>
      <c r="C56" s="39" t="s">
        <v>274</v>
      </c>
      <c r="D56" s="39" t="s">
        <v>274</v>
      </c>
      <c r="E56" s="39" t="s">
        <v>274</v>
      </c>
      <c r="F56" s="136" t="s">
        <v>274</v>
      </c>
      <c r="G56" s="39" t="s">
        <v>274</v>
      </c>
      <c r="H56" s="39" t="s">
        <v>274</v>
      </c>
      <c r="I56" s="39" t="s">
        <v>274</v>
      </c>
      <c r="J56" s="39" t="s">
        <v>274</v>
      </c>
      <c r="K56" s="136" t="s">
        <v>274</v>
      </c>
      <c r="L56" s="42" t="s">
        <v>88</v>
      </c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</row>
    <row r="57" spans="1:67" x14ac:dyDescent="0.2">
      <c r="A57" s="41" t="s">
        <v>89</v>
      </c>
      <c r="B57" s="39" t="s">
        <v>274</v>
      </c>
      <c r="C57" s="39" t="s">
        <v>274</v>
      </c>
      <c r="D57" s="39" t="s">
        <v>274</v>
      </c>
      <c r="E57" s="39" t="s">
        <v>274</v>
      </c>
      <c r="F57" s="136" t="s">
        <v>274</v>
      </c>
      <c r="G57" s="39" t="s">
        <v>274</v>
      </c>
      <c r="H57" s="39" t="s">
        <v>274</v>
      </c>
      <c r="I57" s="39" t="s">
        <v>274</v>
      </c>
      <c r="J57" s="39" t="s">
        <v>274</v>
      </c>
      <c r="K57" s="136" t="s">
        <v>274</v>
      </c>
      <c r="L57" s="42" t="s">
        <v>90</v>
      </c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</row>
    <row r="58" spans="1:67" ht="15.75" customHeight="1" x14ac:dyDescent="0.2">
      <c r="A58" s="41" t="s">
        <v>91</v>
      </c>
      <c r="B58" s="39" t="s">
        <v>274</v>
      </c>
      <c r="C58" s="39" t="s">
        <v>274</v>
      </c>
      <c r="D58" s="39" t="s">
        <v>274</v>
      </c>
      <c r="E58" s="39" t="s">
        <v>274</v>
      </c>
      <c r="F58" s="136" t="s">
        <v>274</v>
      </c>
      <c r="G58" s="39" t="s">
        <v>274</v>
      </c>
      <c r="H58" s="39" t="s">
        <v>274</v>
      </c>
      <c r="I58" s="39" t="s">
        <v>274</v>
      </c>
      <c r="J58" s="39" t="s">
        <v>274</v>
      </c>
      <c r="K58" s="136" t="s">
        <v>274</v>
      </c>
      <c r="L58" s="233" t="s">
        <v>175</v>
      </c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</row>
    <row r="59" spans="1:67" x14ac:dyDescent="0.2">
      <c r="A59" s="41" t="s">
        <v>93</v>
      </c>
      <c r="B59" s="39" t="s">
        <v>274</v>
      </c>
      <c r="C59" s="39" t="s">
        <v>274</v>
      </c>
      <c r="D59" s="39" t="s">
        <v>274</v>
      </c>
      <c r="E59" s="39" t="s">
        <v>274</v>
      </c>
      <c r="F59" s="136" t="s">
        <v>274</v>
      </c>
      <c r="G59" s="39" t="s">
        <v>274</v>
      </c>
      <c r="H59" s="39" t="s">
        <v>274</v>
      </c>
      <c r="I59" s="39" t="s">
        <v>274</v>
      </c>
      <c r="J59" s="39" t="s">
        <v>274</v>
      </c>
      <c r="K59" s="136" t="s">
        <v>274</v>
      </c>
      <c r="L59" s="42" t="s">
        <v>323</v>
      </c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</row>
    <row r="60" spans="1:67" x14ac:dyDescent="0.2">
      <c r="A60" s="41" t="s">
        <v>95</v>
      </c>
      <c r="B60" s="39" t="s">
        <v>274</v>
      </c>
      <c r="C60" s="39" t="s">
        <v>274</v>
      </c>
      <c r="D60" s="39" t="s">
        <v>274</v>
      </c>
      <c r="E60" s="39" t="s">
        <v>274</v>
      </c>
      <c r="F60" s="136" t="s">
        <v>274</v>
      </c>
      <c r="G60" s="39" t="s">
        <v>274</v>
      </c>
      <c r="H60" s="39" t="s">
        <v>274</v>
      </c>
      <c r="I60" s="39" t="s">
        <v>274</v>
      </c>
      <c r="J60" s="39" t="s">
        <v>274</v>
      </c>
      <c r="K60" s="136" t="s">
        <v>274</v>
      </c>
      <c r="L60" s="42" t="s">
        <v>96</v>
      </c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</row>
    <row r="61" spans="1:67" x14ac:dyDescent="0.2">
      <c r="A61" s="41" t="s">
        <v>55</v>
      </c>
      <c r="B61" s="51" t="s">
        <v>274</v>
      </c>
      <c r="C61" s="51" t="s">
        <v>274</v>
      </c>
      <c r="D61" s="51" t="s">
        <v>274</v>
      </c>
      <c r="E61" s="51" t="s">
        <v>274</v>
      </c>
      <c r="F61" s="159" t="s">
        <v>274</v>
      </c>
      <c r="G61" s="39" t="s">
        <v>274</v>
      </c>
      <c r="H61" s="39" t="s">
        <v>274</v>
      </c>
      <c r="I61" s="39" t="s">
        <v>274</v>
      </c>
      <c r="J61" s="39" t="s">
        <v>274</v>
      </c>
      <c r="K61" s="136" t="s">
        <v>274</v>
      </c>
      <c r="L61" s="42" t="s">
        <v>56</v>
      </c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</row>
    <row r="62" spans="1:67" ht="13.5" thickBot="1" x14ac:dyDescent="0.25">
      <c r="A62" s="86" t="s">
        <v>324</v>
      </c>
      <c r="B62" s="39" t="s">
        <v>274</v>
      </c>
      <c r="C62" s="39" t="s">
        <v>274</v>
      </c>
      <c r="D62" s="39" t="s">
        <v>274</v>
      </c>
      <c r="E62" s="39" t="s">
        <v>274</v>
      </c>
      <c r="F62" s="136" t="s">
        <v>274</v>
      </c>
      <c r="G62" s="68" t="s">
        <v>274</v>
      </c>
      <c r="H62" s="68" t="s">
        <v>274</v>
      </c>
      <c r="I62" s="68" t="s">
        <v>274</v>
      </c>
      <c r="J62" s="68" t="s">
        <v>274</v>
      </c>
      <c r="K62" s="142" t="s">
        <v>274</v>
      </c>
      <c r="L62" s="87" t="s">
        <v>98</v>
      </c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</row>
    <row r="63" spans="1:67" ht="13.5" thickBot="1" x14ac:dyDescent="0.25">
      <c r="A63" s="194" t="s">
        <v>99</v>
      </c>
      <c r="B63" s="15" t="s">
        <v>274</v>
      </c>
      <c r="C63" s="15" t="s">
        <v>274</v>
      </c>
      <c r="D63" s="15" t="s">
        <v>274</v>
      </c>
      <c r="E63" s="15" t="s">
        <v>274</v>
      </c>
      <c r="F63" s="130" t="s">
        <v>274</v>
      </c>
      <c r="G63" s="15" t="s">
        <v>274</v>
      </c>
      <c r="H63" s="15" t="s">
        <v>274</v>
      </c>
      <c r="I63" s="15" t="s">
        <v>274</v>
      </c>
      <c r="J63" s="15" t="s">
        <v>274</v>
      </c>
      <c r="K63" s="130" t="s">
        <v>274</v>
      </c>
      <c r="L63" s="208" t="s">
        <v>100</v>
      </c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</row>
    <row r="64" spans="1:67" ht="20.25" customHeight="1" thickBot="1" x14ac:dyDescent="0.25">
      <c r="A64" s="209" t="s">
        <v>7</v>
      </c>
      <c r="B64" s="30" t="s">
        <v>274</v>
      </c>
      <c r="C64" s="30" t="s">
        <v>274</v>
      </c>
      <c r="D64" s="30" t="s">
        <v>274</v>
      </c>
      <c r="E64" s="30" t="s">
        <v>274</v>
      </c>
      <c r="F64" s="64" t="s">
        <v>274</v>
      </c>
      <c r="G64" s="30" t="s">
        <v>274</v>
      </c>
      <c r="H64" s="30" t="s">
        <v>274</v>
      </c>
      <c r="I64" s="30" t="s">
        <v>274</v>
      </c>
      <c r="J64" s="30" t="s">
        <v>274</v>
      </c>
      <c r="K64" s="64" t="s">
        <v>274</v>
      </c>
      <c r="L64" s="210" t="s">
        <v>101</v>
      </c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</row>
    <row r="65" spans="1:67" x14ac:dyDescent="0.2">
      <c r="A65" s="41" t="s">
        <v>102</v>
      </c>
      <c r="B65" s="39" t="s">
        <v>274</v>
      </c>
      <c r="C65" s="39" t="s">
        <v>274</v>
      </c>
      <c r="D65" s="39" t="s">
        <v>274</v>
      </c>
      <c r="E65" s="39" t="s">
        <v>274</v>
      </c>
      <c r="F65" s="136" t="s">
        <v>274</v>
      </c>
      <c r="G65" s="39" t="s">
        <v>274</v>
      </c>
      <c r="H65" s="39" t="s">
        <v>274</v>
      </c>
      <c r="I65" s="39" t="s">
        <v>274</v>
      </c>
      <c r="J65" s="39" t="s">
        <v>274</v>
      </c>
      <c r="K65" s="136" t="s">
        <v>274</v>
      </c>
      <c r="L65" s="42" t="s">
        <v>325</v>
      </c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</row>
    <row r="66" spans="1:67" ht="13.5" thickBot="1" x14ac:dyDescent="0.25">
      <c r="A66" s="41" t="s">
        <v>104</v>
      </c>
      <c r="B66" s="39" t="s">
        <v>274</v>
      </c>
      <c r="C66" s="39" t="s">
        <v>274</v>
      </c>
      <c r="D66" s="39" t="s">
        <v>274</v>
      </c>
      <c r="E66" s="39" t="s">
        <v>274</v>
      </c>
      <c r="F66" s="136" t="s">
        <v>274</v>
      </c>
      <c r="G66" s="39" t="s">
        <v>274</v>
      </c>
      <c r="H66" s="39" t="s">
        <v>274</v>
      </c>
      <c r="I66" s="39" t="s">
        <v>274</v>
      </c>
      <c r="J66" s="39" t="s">
        <v>274</v>
      </c>
      <c r="K66" s="136" t="s">
        <v>274</v>
      </c>
      <c r="L66" s="42" t="s">
        <v>105</v>
      </c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</row>
    <row r="67" spans="1:67" ht="20.25" customHeight="1" thickBot="1" x14ac:dyDescent="0.25">
      <c r="A67" s="211" t="s">
        <v>81</v>
      </c>
      <c r="B67" s="30" t="s">
        <v>274</v>
      </c>
      <c r="C67" s="30" t="s">
        <v>274</v>
      </c>
      <c r="D67" s="30" t="s">
        <v>274</v>
      </c>
      <c r="E67" s="30" t="s">
        <v>274</v>
      </c>
      <c r="F67" s="64" t="s">
        <v>274</v>
      </c>
      <c r="G67" s="30" t="s">
        <v>274</v>
      </c>
      <c r="H67" s="30" t="s">
        <v>274</v>
      </c>
      <c r="I67" s="30" t="s">
        <v>274</v>
      </c>
      <c r="J67" s="30" t="s">
        <v>274</v>
      </c>
      <c r="K67" s="64" t="s">
        <v>274</v>
      </c>
      <c r="L67" s="212" t="s">
        <v>106</v>
      </c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</row>
    <row r="68" spans="1:67" ht="13.5" thickBot="1" x14ac:dyDescent="0.25">
      <c r="A68" s="213" t="s">
        <v>107</v>
      </c>
      <c r="B68" s="15" t="s">
        <v>274</v>
      </c>
      <c r="C68" s="15" t="s">
        <v>274</v>
      </c>
      <c r="D68" s="15" t="s">
        <v>274</v>
      </c>
      <c r="E68" s="15" t="s">
        <v>274</v>
      </c>
      <c r="F68" s="130" t="s">
        <v>274</v>
      </c>
      <c r="G68" s="15" t="s">
        <v>274</v>
      </c>
      <c r="H68" s="15" t="s">
        <v>274</v>
      </c>
      <c r="I68" s="15" t="s">
        <v>274</v>
      </c>
      <c r="J68" s="15" t="s">
        <v>274</v>
      </c>
      <c r="K68" s="130" t="s">
        <v>274</v>
      </c>
      <c r="L68" s="214" t="s">
        <v>108</v>
      </c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</row>
    <row r="69" spans="1:67" ht="20.25" customHeight="1" thickBot="1" x14ac:dyDescent="0.25">
      <c r="A69" s="209" t="s">
        <v>225</v>
      </c>
      <c r="B69" s="30" t="s">
        <v>274</v>
      </c>
      <c r="C69" s="30" t="s">
        <v>274</v>
      </c>
      <c r="D69" s="30" t="s">
        <v>274</v>
      </c>
      <c r="E69" s="30" t="s">
        <v>274</v>
      </c>
      <c r="F69" s="64" t="s">
        <v>274</v>
      </c>
      <c r="G69" s="30" t="s">
        <v>274</v>
      </c>
      <c r="H69" s="30" t="s">
        <v>274</v>
      </c>
      <c r="I69" s="30" t="s">
        <v>274</v>
      </c>
      <c r="J69" s="30" t="s">
        <v>274</v>
      </c>
      <c r="K69" s="64" t="s">
        <v>274</v>
      </c>
      <c r="L69" s="212" t="s">
        <v>208</v>
      </c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</row>
    <row r="70" spans="1:67" ht="13.5" thickBot="1" x14ac:dyDescent="0.25">
      <c r="A70" s="215" t="s">
        <v>111</v>
      </c>
      <c r="B70" s="75" t="s">
        <v>274</v>
      </c>
      <c r="C70" s="75" t="s">
        <v>274</v>
      </c>
      <c r="D70" s="75" t="s">
        <v>274</v>
      </c>
      <c r="E70" s="75" t="s">
        <v>274</v>
      </c>
      <c r="F70" s="143" t="s">
        <v>274</v>
      </c>
      <c r="G70" s="75" t="s">
        <v>274</v>
      </c>
      <c r="H70" s="75" t="s">
        <v>274</v>
      </c>
      <c r="I70" s="75" t="s">
        <v>274</v>
      </c>
      <c r="J70" s="75" t="s">
        <v>274</v>
      </c>
      <c r="K70" s="143" t="s">
        <v>274</v>
      </c>
      <c r="L70" s="216" t="s">
        <v>106</v>
      </c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</row>
    <row r="71" spans="1:67" ht="13.5" thickBot="1" x14ac:dyDescent="0.25">
      <c r="A71" s="194" t="s">
        <v>112</v>
      </c>
      <c r="B71" s="77" t="s">
        <v>274</v>
      </c>
      <c r="C71" s="77" t="s">
        <v>274</v>
      </c>
      <c r="D71" s="77" t="s">
        <v>274</v>
      </c>
      <c r="E71" s="77" t="s">
        <v>274</v>
      </c>
      <c r="F71" s="145" t="s">
        <v>274</v>
      </c>
      <c r="G71" s="77" t="s">
        <v>274</v>
      </c>
      <c r="H71" s="77" t="s">
        <v>274</v>
      </c>
      <c r="I71" s="77" t="s">
        <v>274</v>
      </c>
      <c r="J71" s="77" t="s">
        <v>274</v>
      </c>
      <c r="K71" s="145" t="s">
        <v>274</v>
      </c>
      <c r="L71" s="208" t="s">
        <v>302</v>
      </c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</row>
    <row r="72" spans="1:67" s="101" customFormat="1" ht="25.5" x14ac:dyDescent="0.2">
      <c r="A72" s="78" t="s">
        <v>114</v>
      </c>
      <c r="B72" s="79" t="s">
        <v>274</v>
      </c>
      <c r="C72" s="79" t="s">
        <v>274</v>
      </c>
      <c r="D72" s="79" t="s">
        <v>274</v>
      </c>
      <c r="E72" s="79" t="s">
        <v>274</v>
      </c>
      <c r="F72" s="147" t="s">
        <v>274</v>
      </c>
      <c r="G72" s="79" t="s">
        <v>274</v>
      </c>
      <c r="H72" s="79" t="s">
        <v>274</v>
      </c>
      <c r="I72" s="79" t="s">
        <v>274</v>
      </c>
      <c r="J72" s="79" t="s">
        <v>274</v>
      </c>
      <c r="K72" s="147" t="s">
        <v>274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</row>
    <row r="73" spans="1:67" x14ac:dyDescent="0.2">
      <c r="A73" s="41" t="s">
        <v>116</v>
      </c>
      <c r="B73" s="47" t="s">
        <v>274</v>
      </c>
      <c r="C73" s="47" t="s">
        <v>274</v>
      </c>
      <c r="D73" s="47" t="s">
        <v>274</v>
      </c>
      <c r="E73" s="47" t="s">
        <v>274</v>
      </c>
      <c r="F73" s="137" t="s">
        <v>274</v>
      </c>
      <c r="G73" s="47" t="s">
        <v>274</v>
      </c>
      <c r="H73" s="47" t="s">
        <v>274</v>
      </c>
      <c r="I73" s="47" t="s">
        <v>274</v>
      </c>
      <c r="J73" s="47" t="s">
        <v>274</v>
      </c>
      <c r="K73" s="137" t="s">
        <v>274</v>
      </c>
      <c r="L73" s="42" t="s">
        <v>233</v>
      </c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</row>
    <row r="74" spans="1:67" ht="13.5" thickBot="1" x14ac:dyDescent="0.25">
      <c r="A74" s="81" t="s">
        <v>118</v>
      </c>
      <c r="B74" s="82" t="s">
        <v>274</v>
      </c>
      <c r="C74" s="82" t="s">
        <v>274</v>
      </c>
      <c r="D74" s="82" t="s">
        <v>274</v>
      </c>
      <c r="E74" s="82" t="s">
        <v>274</v>
      </c>
      <c r="F74" s="149" t="s">
        <v>274</v>
      </c>
      <c r="G74" s="82" t="s">
        <v>274</v>
      </c>
      <c r="H74" s="82" t="s">
        <v>274</v>
      </c>
      <c r="I74" s="82" t="s">
        <v>274</v>
      </c>
      <c r="J74" s="82" t="s">
        <v>274</v>
      </c>
      <c r="K74" s="149" t="s">
        <v>274</v>
      </c>
      <c r="L74" s="83" t="s">
        <v>119</v>
      </c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</row>
    <row r="75" spans="1:67" s="236" customFormat="1" ht="25.5" x14ac:dyDescent="0.2">
      <c r="A75" s="78" t="s">
        <v>120</v>
      </c>
      <c r="B75" s="19" t="s">
        <v>274</v>
      </c>
      <c r="C75" s="19" t="s">
        <v>274</v>
      </c>
      <c r="D75" s="19" t="s">
        <v>274</v>
      </c>
      <c r="E75" s="19" t="s">
        <v>274</v>
      </c>
      <c r="F75" s="150" t="s">
        <v>274</v>
      </c>
      <c r="G75" s="19" t="s">
        <v>274</v>
      </c>
      <c r="H75" s="19" t="s">
        <v>274</v>
      </c>
      <c r="I75" s="19" t="s">
        <v>274</v>
      </c>
      <c r="J75" s="19" t="s">
        <v>274</v>
      </c>
      <c r="K75" s="150" t="s">
        <v>274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</row>
    <row r="76" spans="1:67" x14ac:dyDescent="0.2">
      <c r="A76" s="41" t="s">
        <v>122</v>
      </c>
      <c r="B76" s="47" t="s">
        <v>274</v>
      </c>
      <c r="C76" s="47" t="s">
        <v>274</v>
      </c>
      <c r="D76" s="47" t="s">
        <v>274</v>
      </c>
      <c r="E76" s="47" t="s">
        <v>274</v>
      </c>
      <c r="F76" s="137" t="s">
        <v>274</v>
      </c>
      <c r="G76" s="47" t="s">
        <v>274</v>
      </c>
      <c r="H76" s="47" t="s">
        <v>274</v>
      </c>
      <c r="I76" s="47" t="s">
        <v>274</v>
      </c>
      <c r="J76" s="47" t="s">
        <v>274</v>
      </c>
      <c r="K76" s="137" t="s">
        <v>274</v>
      </c>
      <c r="L76" s="42" t="s">
        <v>123</v>
      </c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</row>
    <row r="77" spans="1:67" x14ac:dyDescent="0.2">
      <c r="A77" s="41" t="s">
        <v>124</v>
      </c>
      <c r="B77" s="47" t="s">
        <v>274</v>
      </c>
      <c r="C77" s="47" t="s">
        <v>274</v>
      </c>
      <c r="D77" s="47" t="s">
        <v>274</v>
      </c>
      <c r="E77" s="47" t="s">
        <v>274</v>
      </c>
      <c r="F77" s="137" t="s">
        <v>274</v>
      </c>
      <c r="G77" s="47" t="s">
        <v>274</v>
      </c>
      <c r="H77" s="47" t="s">
        <v>274</v>
      </c>
      <c r="I77" s="47" t="s">
        <v>274</v>
      </c>
      <c r="J77" s="47" t="s">
        <v>274</v>
      </c>
      <c r="K77" s="137" t="s">
        <v>274</v>
      </c>
      <c r="L77" s="42" t="s">
        <v>125</v>
      </c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</row>
    <row r="78" spans="1:67" x14ac:dyDescent="0.2">
      <c r="A78" s="41" t="s">
        <v>126</v>
      </c>
      <c r="B78" s="47" t="s">
        <v>274</v>
      </c>
      <c r="C78" s="47" t="s">
        <v>274</v>
      </c>
      <c r="D78" s="47" t="s">
        <v>274</v>
      </c>
      <c r="E78" s="47" t="s">
        <v>274</v>
      </c>
      <c r="F78" s="137" t="s">
        <v>274</v>
      </c>
      <c r="G78" s="47" t="s">
        <v>274</v>
      </c>
      <c r="H78" s="47" t="s">
        <v>274</v>
      </c>
      <c r="I78" s="47" t="s">
        <v>274</v>
      </c>
      <c r="J78" s="47" t="s">
        <v>274</v>
      </c>
      <c r="K78" s="137" t="s">
        <v>274</v>
      </c>
      <c r="L78" s="42" t="s">
        <v>127</v>
      </c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</row>
    <row r="79" spans="1:67" x14ac:dyDescent="0.2">
      <c r="A79" s="41" t="s">
        <v>128</v>
      </c>
      <c r="B79" s="47" t="s">
        <v>274</v>
      </c>
      <c r="C79" s="47" t="s">
        <v>274</v>
      </c>
      <c r="D79" s="47" t="s">
        <v>274</v>
      </c>
      <c r="E79" s="47" t="s">
        <v>274</v>
      </c>
      <c r="F79" s="137" t="s">
        <v>274</v>
      </c>
      <c r="G79" s="47" t="s">
        <v>274</v>
      </c>
      <c r="H79" s="47" t="s">
        <v>274</v>
      </c>
      <c r="I79" s="47" t="s">
        <v>274</v>
      </c>
      <c r="J79" s="47" t="s">
        <v>274</v>
      </c>
      <c r="K79" s="137" t="s">
        <v>274</v>
      </c>
      <c r="L79" s="42" t="s">
        <v>129</v>
      </c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</row>
    <row r="80" spans="1:67" x14ac:dyDescent="0.2">
      <c r="A80" s="41" t="s">
        <v>130</v>
      </c>
      <c r="B80" s="47" t="s">
        <v>274</v>
      </c>
      <c r="C80" s="47" t="s">
        <v>274</v>
      </c>
      <c r="D80" s="47" t="s">
        <v>274</v>
      </c>
      <c r="E80" s="47" t="s">
        <v>274</v>
      </c>
      <c r="F80" s="137" t="s">
        <v>274</v>
      </c>
      <c r="G80" s="47" t="s">
        <v>274</v>
      </c>
      <c r="H80" s="47" t="s">
        <v>274</v>
      </c>
      <c r="I80" s="47" t="s">
        <v>274</v>
      </c>
      <c r="J80" s="47" t="s">
        <v>274</v>
      </c>
      <c r="K80" s="137" t="s">
        <v>274</v>
      </c>
      <c r="L80" s="42" t="s">
        <v>131</v>
      </c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</row>
    <row r="81" spans="1:67" x14ac:dyDescent="0.2">
      <c r="A81" s="41" t="s">
        <v>55</v>
      </c>
      <c r="B81" s="47" t="s">
        <v>274</v>
      </c>
      <c r="C81" s="47" t="s">
        <v>274</v>
      </c>
      <c r="D81" s="47" t="s">
        <v>274</v>
      </c>
      <c r="E81" s="47" t="s">
        <v>274</v>
      </c>
      <c r="F81" s="137" t="s">
        <v>274</v>
      </c>
      <c r="G81" s="47" t="s">
        <v>274</v>
      </c>
      <c r="H81" s="47" t="s">
        <v>274</v>
      </c>
      <c r="I81" s="47" t="s">
        <v>274</v>
      </c>
      <c r="J81" s="47" t="s">
        <v>274</v>
      </c>
      <c r="K81" s="137" t="s">
        <v>274</v>
      </c>
      <c r="L81" s="42" t="s">
        <v>56</v>
      </c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</row>
    <row r="82" spans="1:67" s="236" customFormat="1" x14ac:dyDescent="0.2">
      <c r="A82" s="86" t="s">
        <v>132</v>
      </c>
      <c r="B82" s="22" t="s">
        <v>274</v>
      </c>
      <c r="C82" s="22" t="s">
        <v>274</v>
      </c>
      <c r="D82" s="22" t="s">
        <v>274</v>
      </c>
      <c r="E82" s="22" t="s">
        <v>274</v>
      </c>
      <c r="F82" s="132" t="s">
        <v>274</v>
      </c>
      <c r="G82" s="22" t="s">
        <v>274</v>
      </c>
      <c r="H82" s="22" t="s">
        <v>274</v>
      </c>
      <c r="I82" s="22" t="s">
        <v>274</v>
      </c>
      <c r="J82" s="22" t="s">
        <v>274</v>
      </c>
      <c r="K82" s="132" t="s">
        <v>274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</row>
    <row r="83" spans="1:67" x14ac:dyDescent="0.2">
      <c r="A83" s="41" t="s">
        <v>134</v>
      </c>
      <c r="B83" s="47" t="s">
        <v>274</v>
      </c>
      <c r="C83" s="47" t="s">
        <v>274</v>
      </c>
      <c r="D83" s="47" t="s">
        <v>274</v>
      </c>
      <c r="E83" s="47" t="s">
        <v>274</v>
      </c>
      <c r="F83" s="137" t="s">
        <v>274</v>
      </c>
      <c r="G83" s="47" t="s">
        <v>274</v>
      </c>
      <c r="H83" s="47" t="s">
        <v>274</v>
      </c>
      <c r="I83" s="47" t="s">
        <v>274</v>
      </c>
      <c r="J83" s="47" t="s">
        <v>274</v>
      </c>
      <c r="K83" s="137" t="s">
        <v>274</v>
      </c>
      <c r="L83" s="42" t="s">
        <v>135</v>
      </c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</row>
    <row r="84" spans="1:67" x14ac:dyDescent="0.2">
      <c r="A84" s="41" t="s">
        <v>136</v>
      </c>
      <c r="B84" s="39" t="s">
        <v>274</v>
      </c>
      <c r="C84" s="39" t="s">
        <v>274</v>
      </c>
      <c r="D84" s="39" t="s">
        <v>274</v>
      </c>
      <c r="E84" s="39" t="s">
        <v>274</v>
      </c>
      <c r="F84" s="136" t="s">
        <v>274</v>
      </c>
      <c r="G84" s="39" t="s">
        <v>274</v>
      </c>
      <c r="H84" s="39" t="s">
        <v>274</v>
      </c>
      <c r="I84" s="39" t="s">
        <v>274</v>
      </c>
      <c r="J84" s="39" t="s">
        <v>274</v>
      </c>
      <c r="K84" s="136" t="s">
        <v>274</v>
      </c>
      <c r="L84" s="42" t="s">
        <v>137</v>
      </c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</row>
    <row r="85" spans="1:67" x14ac:dyDescent="0.2">
      <c r="A85" s="41" t="s">
        <v>138</v>
      </c>
      <c r="B85" s="39" t="s">
        <v>274</v>
      </c>
      <c r="C85" s="39" t="s">
        <v>274</v>
      </c>
      <c r="D85" s="39" t="s">
        <v>274</v>
      </c>
      <c r="E85" s="39" t="s">
        <v>274</v>
      </c>
      <c r="F85" s="136" t="s">
        <v>274</v>
      </c>
      <c r="G85" s="39" t="s">
        <v>274</v>
      </c>
      <c r="H85" s="39" t="s">
        <v>274</v>
      </c>
      <c r="I85" s="39" t="s">
        <v>274</v>
      </c>
      <c r="J85" s="39" t="s">
        <v>274</v>
      </c>
      <c r="K85" s="136" t="s">
        <v>274</v>
      </c>
      <c r="L85" s="42" t="s">
        <v>139</v>
      </c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</row>
    <row r="86" spans="1:67" x14ac:dyDescent="0.2">
      <c r="A86" s="41" t="s">
        <v>140</v>
      </c>
      <c r="B86" s="39" t="s">
        <v>274</v>
      </c>
      <c r="C86" s="39" t="s">
        <v>274</v>
      </c>
      <c r="D86" s="39" t="s">
        <v>274</v>
      </c>
      <c r="E86" s="39" t="s">
        <v>274</v>
      </c>
      <c r="F86" s="136" t="s">
        <v>274</v>
      </c>
      <c r="G86" s="39" t="s">
        <v>274</v>
      </c>
      <c r="H86" s="39" t="s">
        <v>274</v>
      </c>
      <c r="I86" s="39" t="s">
        <v>274</v>
      </c>
      <c r="J86" s="39" t="s">
        <v>274</v>
      </c>
      <c r="K86" s="136" t="s">
        <v>274</v>
      </c>
      <c r="L86" s="42" t="s">
        <v>141</v>
      </c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</row>
    <row r="87" spans="1:67" x14ac:dyDescent="0.2">
      <c r="A87" s="41" t="s">
        <v>142</v>
      </c>
      <c r="B87" s="39" t="s">
        <v>274</v>
      </c>
      <c r="C87" s="39" t="s">
        <v>274</v>
      </c>
      <c r="D87" s="39" t="s">
        <v>274</v>
      </c>
      <c r="E87" s="39" t="s">
        <v>274</v>
      </c>
      <c r="F87" s="136" t="s">
        <v>274</v>
      </c>
      <c r="G87" s="39" t="s">
        <v>274</v>
      </c>
      <c r="H87" s="39" t="s">
        <v>274</v>
      </c>
      <c r="I87" s="39" t="s">
        <v>274</v>
      </c>
      <c r="J87" s="39" t="s">
        <v>274</v>
      </c>
      <c r="K87" s="136" t="s">
        <v>274</v>
      </c>
      <c r="L87" s="42" t="s">
        <v>143</v>
      </c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</row>
    <row r="88" spans="1:67" x14ac:dyDescent="0.2">
      <c r="A88" s="41" t="s">
        <v>144</v>
      </c>
      <c r="B88" s="39" t="s">
        <v>274</v>
      </c>
      <c r="C88" s="39" t="s">
        <v>274</v>
      </c>
      <c r="D88" s="39" t="s">
        <v>274</v>
      </c>
      <c r="E88" s="39" t="s">
        <v>274</v>
      </c>
      <c r="F88" s="136" t="s">
        <v>274</v>
      </c>
      <c r="G88" s="39" t="s">
        <v>274</v>
      </c>
      <c r="H88" s="39" t="s">
        <v>274</v>
      </c>
      <c r="I88" s="39" t="s">
        <v>274</v>
      </c>
      <c r="J88" s="39" t="s">
        <v>274</v>
      </c>
      <c r="K88" s="136" t="s">
        <v>274</v>
      </c>
      <c r="L88" s="42" t="s">
        <v>209</v>
      </c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</row>
    <row r="89" spans="1:67" x14ac:dyDescent="0.2">
      <c r="A89" s="41" t="s">
        <v>146</v>
      </c>
      <c r="B89" s="39" t="s">
        <v>274</v>
      </c>
      <c r="C89" s="39" t="s">
        <v>274</v>
      </c>
      <c r="D89" s="39" t="s">
        <v>274</v>
      </c>
      <c r="E89" s="39" t="s">
        <v>274</v>
      </c>
      <c r="F89" s="136" t="s">
        <v>274</v>
      </c>
      <c r="G89" s="39" t="s">
        <v>274</v>
      </c>
      <c r="H89" s="39" t="s">
        <v>274</v>
      </c>
      <c r="I89" s="39" t="s">
        <v>274</v>
      </c>
      <c r="J89" s="39" t="s">
        <v>274</v>
      </c>
      <c r="K89" s="136" t="s">
        <v>274</v>
      </c>
      <c r="L89" s="42" t="s">
        <v>147</v>
      </c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</row>
    <row r="90" spans="1:67" x14ac:dyDescent="0.2">
      <c r="A90" s="41" t="s">
        <v>148</v>
      </c>
      <c r="B90" s="39" t="s">
        <v>274</v>
      </c>
      <c r="C90" s="39" t="s">
        <v>274</v>
      </c>
      <c r="D90" s="39" t="s">
        <v>274</v>
      </c>
      <c r="E90" s="39" t="s">
        <v>274</v>
      </c>
      <c r="F90" s="136" t="s">
        <v>274</v>
      </c>
      <c r="G90" s="39" t="s">
        <v>274</v>
      </c>
      <c r="H90" s="39" t="s">
        <v>274</v>
      </c>
      <c r="I90" s="39" t="s">
        <v>274</v>
      </c>
      <c r="J90" s="39" t="s">
        <v>274</v>
      </c>
      <c r="K90" s="136" t="s">
        <v>274</v>
      </c>
      <c r="L90" s="42" t="s">
        <v>149</v>
      </c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</row>
    <row r="91" spans="1:67" x14ac:dyDescent="0.2">
      <c r="A91" s="41" t="s">
        <v>150</v>
      </c>
      <c r="B91" s="39" t="s">
        <v>274</v>
      </c>
      <c r="C91" s="39" t="s">
        <v>274</v>
      </c>
      <c r="D91" s="39" t="s">
        <v>274</v>
      </c>
      <c r="E91" s="39" t="s">
        <v>274</v>
      </c>
      <c r="F91" s="136" t="s">
        <v>274</v>
      </c>
      <c r="G91" s="39" t="s">
        <v>274</v>
      </c>
      <c r="H91" s="39" t="s">
        <v>274</v>
      </c>
      <c r="I91" s="39" t="s">
        <v>274</v>
      </c>
      <c r="J91" s="39" t="s">
        <v>274</v>
      </c>
      <c r="K91" s="136" t="s">
        <v>274</v>
      </c>
      <c r="L91" s="42" t="s">
        <v>151</v>
      </c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</row>
    <row r="92" spans="1:67" s="237" customFormat="1" ht="13.5" thickBot="1" x14ac:dyDescent="0.25">
      <c r="A92" s="41" t="s">
        <v>55</v>
      </c>
      <c r="B92" s="88" t="s">
        <v>274</v>
      </c>
      <c r="C92" s="88" t="s">
        <v>274</v>
      </c>
      <c r="D92" s="88" t="s">
        <v>274</v>
      </c>
      <c r="E92" s="39" t="s">
        <v>274</v>
      </c>
      <c r="F92" s="136" t="s">
        <v>274</v>
      </c>
      <c r="G92" s="39" t="s">
        <v>274</v>
      </c>
      <c r="H92" s="39" t="s">
        <v>274</v>
      </c>
      <c r="I92" s="39" t="s">
        <v>274</v>
      </c>
      <c r="J92" s="39" t="s">
        <v>274</v>
      </c>
      <c r="K92" s="136" t="s">
        <v>274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</row>
    <row r="93" spans="1:67" ht="13.5" thickBot="1" x14ac:dyDescent="0.25">
      <c r="A93" s="194" t="s">
        <v>152</v>
      </c>
      <c r="B93" s="15" t="s">
        <v>274</v>
      </c>
      <c r="C93" s="15" t="s">
        <v>274</v>
      </c>
      <c r="D93" s="15" t="s">
        <v>274</v>
      </c>
      <c r="E93" s="15" t="s">
        <v>274</v>
      </c>
      <c r="F93" s="130" t="s">
        <v>274</v>
      </c>
      <c r="G93" s="15" t="s">
        <v>274</v>
      </c>
      <c r="H93" s="15" t="s">
        <v>274</v>
      </c>
      <c r="I93" s="15" t="s">
        <v>274</v>
      </c>
      <c r="J93" s="15" t="s">
        <v>274</v>
      </c>
      <c r="K93" s="130" t="s">
        <v>274</v>
      </c>
      <c r="L93" s="208" t="s">
        <v>153</v>
      </c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</row>
    <row r="94" spans="1:67" s="101" customFormat="1" ht="20.25" customHeight="1" thickBot="1" x14ac:dyDescent="0.25">
      <c r="A94" s="211" t="s">
        <v>154</v>
      </c>
      <c r="B94" s="30" t="s">
        <v>274</v>
      </c>
      <c r="C94" s="30" t="s">
        <v>274</v>
      </c>
      <c r="D94" s="30" t="s">
        <v>274</v>
      </c>
      <c r="E94" s="30" t="s">
        <v>274</v>
      </c>
      <c r="F94" s="64" t="s">
        <v>274</v>
      </c>
      <c r="G94" s="30" t="s">
        <v>274</v>
      </c>
      <c r="H94" s="30" t="s">
        <v>274</v>
      </c>
      <c r="I94" s="30" t="s">
        <v>274</v>
      </c>
      <c r="J94" s="30" t="s">
        <v>274</v>
      </c>
      <c r="K94" s="64" t="s">
        <v>274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</row>
    <row r="95" spans="1:67" s="101" customFormat="1" ht="20.25" customHeight="1" thickBot="1" x14ac:dyDescent="0.25">
      <c r="A95" s="219" t="s">
        <v>81</v>
      </c>
      <c r="B95" s="30" t="s">
        <v>274</v>
      </c>
      <c r="C95" s="30" t="s">
        <v>274</v>
      </c>
      <c r="D95" s="30" t="s">
        <v>274</v>
      </c>
      <c r="E95" s="30" t="s">
        <v>274</v>
      </c>
      <c r="F95" s="64" t="s">
        <v>274</v>
      </c>
      <c r="G95" s="30" t="s">
        <v>274</v>
      </c>
      <c r="H95" s="30" t="s">
        <v>274</v>
      </c>
      <c r="I95" s="30" t="s">
        <v>274</v>
      </c>
      <c r="J95" s="57" t="s">
        <v>274</v>
      </c>
      <c r="K95" s="139" t="s">
        <v>274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</row>
    <row r="96" spans="1:67" s="101" customFormat="1" ht="15.75" x14ac:dyDescent="0.2">
      <c r="A96" s="220" t="s">
        <v>285</v>
      </c>
      <c r="B96" s="19" t="s">
        <v>274</v>
      </c>
      <c r="C96" s="19" t="s">
        <v>274</v>
      </c>
      <c r="D96" s="19" t="s">
        <v>274</v>
      </c>
      <c r="E96" s="19" t="s">
        <v>274</v>
      </c>
      <c r="F96" s="150" t="s">
        <v>274</v>
      </c>
      <c r="G96" s="19" t="s">
        <v>274</v>
      </c>
      <c r="H96" s="19" t="s">
        <v>274</v>
      </c>
      <c r="I96" s="19" t="s">
        <v>274</v>
      </c>
      <c r="J96" s="19" t="s">
        <v>274</v>
      </c>
      <c r="K96" s="150" t="s">
        <v>274</v>
      </c>
      <c r="L96" s="217" t="s">
        <v>286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</row>
    <row r="97" spans="1:67" s="252" customFormat="1" ht="12.75" customHeight="1" x14ac:dyDescent="0.2">
      <c r="A97" s="41" t="s">
        <v>156</v>
      </c>
      <c r="B97" s="47" t="s">
        <v>274</v>
      </c>
      <c r="C97" s="47" t="s">
        <v>274</v>
      </c>
      <c r="D97" s="47" t="s">
        <v>274</v>
      </c>
      <c r="E97" s="47" t="s">
        <v>274</v>
      </c>
      <c r="F97" s="137" t="s">
        <v>274</v>
      </c>
      <c r="G97" s="47" t="s">
        <v>274</v>
      </c>
      <c r="H97" s="47" t="s">
        <v>274</v>
      </c>
      <c r="I97" s="47" t="s">
        <v>274</v>
      </c>
      <c r="J97" s="47" t="s">
        <v>274</v>
      </c>
      <c r="K97" s="137" t="s">
        <v>274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</row>
    <row r="98" spans="1:67" x14ac:dyDescent="0.2">
      <c r="A98" s="41" t="s">
        <v>244</v>
      </c>
      <c r="B98" s="39" t="s">
        <v>274</v>
      </c>
      <c r="C98" s="39" t="s">
        <v>274</v>
      </c>
      <c r="D98" s="39" t="s">
        <v>274</v>
      </c>
      <c r="E98" s="39" t="s">
        <v>274</v>
      </c>
      <c r="F98" s="136" t="s">
        <v>274</v>
      </c>
      <c r="G98" s="39" t="s">
        <v>274</v>
      </c>
      <c r="H98" s="39" t="s">
        <v>274</v>
      </c>
      <c r="I98" s="39" t="s">
        <v>274</v>
      </c>
      <c r="J98" s="39" t="s">
        <v>274</v>
      </c>
      <c r="K98" s="136" t="s">
        <v>274</v>
      </c>
      <c r="L98" s="42" t="s">
        <v>246</v>
      </c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</row>
    <row r="99" spans="1:67" x14ac:dyDescent="0.2">
      <c r="A99" s="41" t="s">
        <v>245</v>
      </c>
      <c r="B99" s="39" t="s">
        <v>274</v>
      </c>
      <c r="C99" s="39" t="s">
        <v>274</v>
      </c>
      <c r="D99" s="39" t="s">
        <v>274</v>
      </c>
      <c r="E99" s="39" t="s">
        <v>274</v>
      </c>
      <c r="F99" s="136" t="s">
        <v>274</v>
      </c>
      <c r="G99" s="39" t="s">
        <v>274</v>
      </c>
      <c r="H99" s="39" t="s">
        <v>274</v>
      </c>
      <c r="I99" s="39" t="s">
        <v>274</v>
      </c>
      <c r="J99" s="39" t="s">
        <v>274</v>
      </c>
      <c r="K99" s="136" t="s">
        <v>274</v>
      </c>
      <c r="L99" s="42" t="s">
        <v>247</v>
      </c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</row>
    <row r="100" spans="1:67" x14ac:dyDescent="0.2">
      <c r="A100" s="41" t="s">
        <v>55</v>
      </c>
      <c r="B100" s="39" t="s">
        <v>274</v>
      </c>
      <c r="C100" s="39" t="s">
        <v>274</v>
      </c>
      <c r="D100" s="39" t="s">
        <v>274</v>
      </c>
      <c r="E100" s="39" t="s">
        <v>274</v>
      </c>
      <c r="F100" s="136" t="s">
        <v>274</v>
      </c>
      <c r="G100" s="39" t="s">
        <v>274</v>
      </c>
      <c r="H100" s="39" t="s">
        <v>274</v>
      </c>
      <c r="I100" s="39" t="s">
        <v>274</v>
      </c>
      <c r="J100" s="39" t="s">
        <v>274</v>
      </c>
      <c r="K100" s="136" t="s">
        <v>274</v>
      </c>
      <c r="L100" s="42" t="s">
        <v>56</v>
      </c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</row>
    <row r="101" spans="1:67" ht="25.5" x14ac:dyDescent="0.2">
      <c r="A101" s="94" t="s">
        <v>164</v>
      </c>
      <c r="B101" s="67" t="s">
        <v>274</v>
      </c>
      <c r="C101" s="67" t="s">
        <v>274</v>
      </c>
      <c r="D101" s="67" t="s">
        <v>274</v>
      </c>
      <c r="E101" s="67" t="s">
        <v>274</v>
      </c>
      <c r="F101" s="141" t="s">
        <v>274</v>
      </c>
      <c r="G101" s="67" t="s">
        <v>274</v>
      </c>
      <c r="H101" s="67" t="s">
        <v>274</v>
      </c>
      <c r="I101" s="67" t="s">
        <v>274</v>
      </c>
      <c r="J101" s="67" t="s">
        <v>274</v>
      </c>
      <c r="K101" s="141" t="s">
        <v>274</v>
      </c>
      <c r="L101" s="221" t="s">
        <v>165</v>
      </c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</row>
    <row r="102" spans="1:67" ht="25.5" x14ac:dyDescent="0.2">
      <c r="A102" s="94" t="s">
        <v>166</v>
      </c>
      <c r="B102" s="67" t="s">
        <v>274</v>
      </c>
      <c r="C102" s="67" t="s">
        <v>274</v>
      </c>
      <c r="D102" s="67" t="s">
        <v>274</v>
      </c>
      <c r="E102" s="67" t="s">
        <v>274</v>
      </c>
      <c r="F102" s="141" t="s">
        <v>274</v>
      </c>
      <c r="G102" s="67" t="s">
        <v>274</v>
      </c>
      <c r="H102" s="67" t="s">
        <v>274</v>
      </c>
      <c r="I102" s="67" t="s">
        <v>274</v>
      </c>
      <c r="J102" s="67" t="s">
        <v>274</v>
      </c>
      <c r="K102" s="141" t="s">
        <v>274</v>
      </c>
      <c r="L102" s="221" t="s">
        <v>167</v>
      </c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</row>
    <row r="103" spans="1:67" ht="13.5" thickBot="1" x14ac:dyDescent="0.25">
      <c r="A103" s="52" t="s">
        <v>329</v>
      </c>
      <c r="B103" s="53" t="s">
        <v>274</v>
      </c>
      <c r="C103" s="53" t="s">
        <v>274</v>
      </c>
      <c r="D103" s="53" t="s">
        <v>274</v>
      </c>
      <c r="E103" s="53" t="s">
        <v>274</v>
      </c>
      <c r="F103" s="152" t="s">
        <v>274</v>
      </c>
      <c r="G103" s="53" t="s">
        <v>274</v>
      </c>
      <c r="H103" s="53" t="s">
        <v>274</v>
      </c>
      <c r="I103" s="53" t="s">
        <v>274</v>
      </c>
      <c r="J103" s="53" t="s">
        <v>274</v>
      </c>
      <c r="K103" s="152" t="s">
        <v>274</v>
      </c>
      <c r="L103" s="55" t="s">
        <v>328</v>
      </c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</row>
    <row r="104" spans="1:67" s="190" customFormat="1" ht="12" x14ac:dyDescent="0.2">
      <c r="A104" s="191" t="s">
        <v>289</v>
      </c>
      <c r="B104" s="187"/>
      <c r="C104" s="187"/>
      <c r="D104" s="187"/>
      <c r="E104" s="187"/>
      <c r="F104" s="187"/>
      <c r="G104" s="188"/>
      <c r="H104" s="188"/>
      <c r="I104" s="188"/>
      <c r="J104" s="188"/>
      <c r="K104" s="188"/>
      <c r="L104" s="225" t="s">
        <v>332</v>
      </c>
    </row>
    <row r="105" spans="1:67" s="190" customFormat="1" ht="12" x14ac:dyDescent="0.2">
      <c r="A105" s="191" t="s">
        <v>290</v>
      </c>
      <c r="B105" s="187"/>
      <c r="C105" s="187"/>
      <c r="D105" s="187"/>
      <c r="E105" s="187"/>
      <c r="F105" s="187"/>
      <c r="G105" s="188"/>
      <c r="H105" s="188"/>
      <c r="I105" s="188"/>
      <c r="J105" s="188"/>
      <c r="K105" s="188"/>
      <c r="L105" s="225" t="s">
        <v>292</v>
      </c>
    </row>
    <row r="106" spans="1:67" s="190" customFormat="1" ht="12" x14ac:dyDescent="0.2">
      <c r="A106" s="191" t="s">
        <v>340</v>
      </c>
      <c r="G106" s="189"/>
      <c r="H106" s="189"/>
      <c r="I106" s="189"/>
      <c r="J106" s="189"/>
      <c r="K106" s="189"/>
      <c r="L106" s="225" t="s">
        <v>315</v>
      </c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</row>
    <row r="107" spans="1:67" s="234" customFormat="1" x14ac:dyDescent="0.2">
      <c r="A107" s="116"/>
      <c r="B107" s="246"/>
      <c r="C107" s="246"/>
      <c r="D107" s="246"/>
      <c r="E107" s="246"/>
      <c r="F107" s="246"/>
      <c r="G107" s="241"/>
      <c r="H107" s="241"/>
      <c r="I107" s="241"/>
      <c r="J107" s="241"/>
      <c r="K107" s="241"/>
      <c r="L107" s="240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</row>
    <row r="108" spans="1:67" s="234" customFormat="1" x14ac:dyDescent="0.2">
      <c r="A108" s="116"/>
      <c r="B108" s="246"/>
      <c r="C108" s="246"/>
      <c r="D108" s="246"/>
      <c r="E108" s="246"/>
      <c r="F108" s="246"/>
      <c r="G108" s="241"/>
      <c r="H108" s="241"/>
      <c r="I108" s="241"/>
      <c r="J108" s="241"/>
      <c r="K108" s="241"/>
      <c r="L108" s="240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5"/>
      <c r="BN108" s="235"/>
      <c r="BO108" s="235"/>
    </row>
    <row r="109" spans="1:67" s="234" customFormat="1" x14ac:dyDescent="0.2">
      <c r="A109" s="116"/>
      <c r="B109" s="246"/>
      <c r="C109" s="246"/>
      <c r="D109" s="246"/>
      <c r="E109" s="246"/>
      <c r="F109" s="246"/>
      <c r="G109" s="241"/>
      <c r="H109" s="241"/>
      <c r="I109" s="241"/>
      <c r="J109" s="241"/>
      <c r="K109" s="241"/>
      <c r="L109" s="240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</row>
    <row r="110" spans="1:67" s="234" customFormat="1" x14ac:dyDescent="0.2">
      <c r="A110" s="116"/>
      <c r="B110" s="246"/>
      <c r="C110" s="246"/>
      <c r="D110" s="246"/>
      <c r="E110" s="246"/>
      <c r="F110" s="246"/>
      <c r="G110" s="241"/>
      <c r="H110" s="241"/>
      <c r="I110" s="241"/>
      <c r="J110" s="241"/>
      <c r="K110" s="241"/>
      <c r="L110" s="240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</row>
    <row r="111" spans="1:67" s="234" customFormat="1" x14ac:dyDescent="0.2">
      <c r="A111" s="116"/>
      <c r="B111" s="246"/>
      <c r="C111" s="246"/>
      <c r="D111" s="246"/>
      <c r="E111" s="246"/>
      <c r="F111" s="246"/>
      <c r="G111" s="241"/>
      <c r="H111" s="241"/>
      <c r="I111" s="241"/>
      <c r="J111" s="241"/>
      <c r="K111" s="241"/>
      <c r="L111" s="247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</row>
    <row r="112" spans="1:67" s="234" customFormat="1" x14ac:dyDescent="0.2">
      <c r="A112" s="116"/>
      <c r="B112" s="246"/>
      <c r="C112" s="246"/>
      <c r="D112" s="246"/>
      <c r="E112" s="246"/>
      <c r="F112" s="246"/>
      <c r="G112" s="241"/>
      <c r="H112" s="241"/>
      <c r="I112" s="241"/>
      <c r="J112" s="241"/>
      <c r="K112" s="241"/>
      <c r="L112" s="240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</row>
    <row r="113" spans="1:67" s="234" customFormat="1" x14ac:dyDescent="0.2">
      <c r="A113" s="116"/>
      <c r="B113" s="246"/>
      <c r="C113" s="246"/>
      <c r="D113" s="246"/>
      <c r="E113" s="246"/>
      <c r="F113" s="246"/>
      <c r="G113" s="241"/>
      <c r="H113" s="241"/>
      <c r="I113" s="241"/>
      <c r="J113" s="241"/>
      <c r="K113" s="241"/>
      <c r="L113" s="240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</row>
    <row r="114" spans="1:67" s="234" customFormat="1" x14ac:dyDescent="0.2">
      <c r="A114" s="116"/>
      <c r="B114" s="246"/>
      <c r="C114" s="246"/>
      <c r="D114" s="246"/>
      <c r="E114" s="246"/>
      <c r="F114" s="246"/>
      <c r="G114" s="241"/>
      <c r="H114" s="241"/>
      <c r="I114" s="241"/>
      <c r="J114" s="241"/>
      <c r="K114" s="241"/>
      <c r="L114" s="240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</row>
    <row r="115" spans="1:67" s="234" customFormat="1" x14ac:dyDescent="0.2">
      <c r="A115" s="116"/>
      <c r="B115" s="246"/>
      <c r="C115" s="246"/>
      <c r="D115" s="246"/>
      <c r="E115" s="246"/>
      <c r="F115" s="246"/>
      <c r="G115" s="241"/>
      <c r="H115" s="241"/>
      <c r="I115" s="241"/>
      <c r="J115" s="241"/>
      <c r="K115" s="241"/>
      <c r="L115" s="240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</row>
    <row r="116" spans="1:67" s="234" customFormat="1" x14ac:dyDescent="0.2">
      <c r="A116" s="116"/>
      <c r="B116" s="246"/>
      <c r="C116" s="246"/>
      <c r="D116" s="246"/>
      <c r="E116" s="246"/>
      <c r="F116" s="246"/>
      <c r="G116" s="241"/>
      <c r="H116" s="241"/>
      <c r="I116" s="241"/>
      <c r="J116" s="241"/>
      <c r="K116" s="241"/>
      <c r="L116" s="240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35"/>
      <c r="BH116" s="235"/>
      <c r="BI116" s="235"/>
      <c r="BJ116" s="235"/>
      <c r="BK116" s="235"/>
      <c r="BL116" s="235"/>
      <c r="BM116" s="235"/>
      <c r="BN116" s="235"/>
      <c r="BO116" s="235"/>
    </row>
    <row r="117" spans="1:67" s="234" customFormat="1" x14ac:dyDescent="0.2">
      <c r="A117" s="116"/>
      <c r="B117" s="246"/>
      <c r="C117" s="246"/>
      <c r="D117" s="246"/>
      <c r="E117" s="246"/>
      <c r="F117" s="246"/>
      <c r="G117" s="241"/>
      <c r="H117" s="241"/>
      <c r="I117" s="241"/>
      <c r="J117" s="241"/>
      <c r="K117" s="241"/>
      <c r="L117" s="240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35"/>
      <c r="AT117" s="235"/>
      <c r="AU117" s="235"/>
      <c r="AV117" s="235"/>
      <c r="AW117" s="235"/>
      <c r="AX117" s="235"/>
      <c r="AY117" s="235"/>
      <c r="AZ117" s="235"/>
      <c r="BA117" s="235"/>
      <c r="BB117" s="235"/>
      <c r="BC117" s="235"/>
      <c r="BD117" s="235"/>
      <c r="BE117" s="235"/>
      <c r="BF117" s="235"/>
      <c r="BG117" s="235"/>
      <c r="BH117" s="235"/>
      <c r="BI117" s="235"/>
      <c r="BJ117" s="235"/>
      <c r="BK117" s="235"/>
      <c r="BL117" s="235"/>
      <c r="BM117" s="235"/>
      <c r="BN117" s="235"/>
      <c r="BO117" s="235"/>
    </row>
    <row r="118" spans="1:67" s="234" customFormat="1" x14ac:dyDescent="0.2">
      <c r="A118" s="116"/>
      <c r="B118" s="246"/>
      <c r="C118" s="246"/>
      <c r="D118" s="246"/>
      <c r="E118" s="246"/>
      <c r="F118" s="246"/>
      <c r="G118" s="241"/>
      <c r="H118" s="241"/>
      <c r="I118" s="241"/>
      <c r="J118" s="241"/>
      <c r="K118" s="241"/>
      <c r="L118" s="240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</row>
    <row r="119" spans="1:67" s="234" customFormat="1" x14ac:dyDescent="0.2">
      <c r="A119" s="116"/>
      <c r="B119" s="246"/>
      <c r="C119" s="246"/>
      <c r="D119" s="246"/>
      <c r="E119" s="246"/>
      <c r="F119" s="246"/>
      <c r="G119" s="241"/>
      <c r="H119" s="241"/>
      <c r="I119" s="241"/>
      <c r="J119" s="241"/>
      <c r="K119" s="241"/>
      <c r="L119" s="240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235"/>
      <c r="AM119" s="235"/>
      <c r="AN119" s="235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</row>
    <row r="120" spans="1:67" x14ac:dyDescent="0.2">
      <c r="B120" s="240"/>
      <c r="C120" s="240"/>
      <c r="D120" s="240"/>
      <c r="E120" s="240"/>
      <c r="F120" s="240"/>
    </row>
    <row r="121" spans="1:67" x14ac:dyDescent="0.2">
      <c r="B121" s="240"/>
      <c r="C121" s="240"/>
      <c r="D121" s="240"/>
      <c r="E121" s="240"/>
      <c r="F121" s="240"/>
    </row>
    <row r="122" spans="1:67" x14ac:dyDescent="0.2">
      <c r="B122" s="240"/>
      <c r="C122" s="240"/>
      <c r="D122" s="240"/>
      <c r="E122" s="240"/>
      <c r="F122" s="240"/>
    </row>
    <row r="123" spans="1:67" x14ac:dyDescent="0.2">
      <c r="B123" s="240"/>
      <c r="C123" s="240"/>
      <c r="D123" s="240"/>
      <c r="E123" s="240"/>
      <c r="F123" s="240"/>
    </row>
    <row r="124" spans="1:67" x14ac:dyDescent="0.2">
      <c r="B124" s="240"/>
      <c r="C124" s="240"/>
      <c r="D124" s="240"/>
      <c r="E124" s="240"/>
      <c r="F124" s="240"/>
    </row>
    <row r="125" spans="1:67" x14ac:dyDescent="0.2">
      <c r="B125" s="240"/>
      <c r="C125" s="240"/>
      <c r="D125" s="240"/>
      <c r="E125" s="240"/>
      <c r="F125" s="240"/>
    </row>
    <row r="126" spans="1:67" x14ac:dyDescent="0.2">
      <c r="B126" s="240"/>
      <c r="C126" s="240"/>
      <c r="D126" s="240"/>
      <c r="E126" s="240"/>
      <c r="F126" s="240"/>
    </row>
    <row r="127" spans="1:67" x14ac:dyDescent="0.2">
      <c r="B127" s="240"/>
      <c r="C127" s="240"/>
      <c r="D127" s="240"/>
      <c r="E127" s="240"/>
      <c r="F127" s="240"/>
    </row>
    <row r="128" spans="1:67" x14ac:dyDescent="0.2">
      <c r="B128" s="240"/>
      <c r="C128" s="240"/>
      <c r="D128" s="240"/>
      <c r="E128" s="240"/>
      <c r="F128" s="240"/>
    </row>
    <row r="129" spans="2:6" x14ac:dyDescent="0.2">
      <c r="B129" s="240"/>
      <c r="C129" s="240"/>
      <c r="D129" s="240"/>
      <c r="E129" s="240"/>
      <c r="F129" s="240"/>
    </row>
    <row r="130" spans="2:6" x14ac:dyDescent="0.2">
      <c r="B130" s="240"/>
      <c r="C130" s="240"/>
      <c r="D130" s="240"/>
      <c r="E130" s="240"/>
      <c r="F130" s="240"/>
    </row>
  </sheetData>
  <mergeCells count="3">
    <mergeCell ref="A3:L3"/>
    <mergeCell ref="B4:F4"/>
    <mergeCell ref="G4:K4"/>
  </mergeCells>
  <conditionalFormatting sqref="B6:K103">
    <cfRule type="cellIs" dxfId="19" priority="1" operator="lessThan">
      <formula>0.05</formula>
    </cfRule>
  </conditionalFormatting>
  <printOptions horizontalCentered="1" verticalCentered="1"/>
  <pageMargins left="0.19685039370078741" right="0.19685039370078741" top="0" bottom="0" header="0.19685039370078741" footer="0.11811023622047245"/>
  <pageSetup paperSize="9" scale="73" orientation="landscape" r:id="rId1"/>
  <headerFooter alignWithMargins="0"/>
  <rowBreaks count="2" manualBreakCount="2">
    <brk id="43" max="13" man="1"/>
    <brk id="7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Q131"/>
  <sheetViews>
    <sheetView zoomScaleNormal="100" zoomScaleSheetLayoutView="95" workbookViewId="0">
      <selection activeCell="A2" sqref="A2:XFD3"/>
    </sheetView>
  </sheetViews>
  <sheetFormatPr defaultColWidth="9.140625" defaultRowHeight="12.75" x14ac:dyDescent="0.2"/>
  <cols>
    <col min="1" max="1" width="31.42578125" style="380" customWidth="1"/>
    <col min="2" max="3" width="9.7109375" style="271" bestFit="1" customWidth="1"/>
    <col min="4" max="6" width="9.28515625" style="271" customWidth="1"/>
    <col min="7" max="7" width="9.85546875" style="271" customWidth="1"/>
    <col min="8" max="8" width="10.42578125" style="271" bestFit="1" customWidth="1"/>
    <col min="9" max="11" width="10.28515625" style="271" customWidth="1"/>
    <col min="12" max="12" width="36" style="383" customWidth="1"/>
    <col min="13" max="13" width="5.42578125" style="270" customWidth="1"/>
    <col min="14" max="16384" width="9.140625" style="271"/>
  </cols>
  <sheetData>
    <row r="1" spans="1:69" s="393" customFormat="1" ht="15" x14ac:dyDescent="0.25">
      <c r="A1" s="388" t="s">
        <v>359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  <c r="M1" s="391"/>
    </row>
    <row r="2" spans="1:69" s="407" customFormat="1" ht="15" x14ac:dyDescent="0.25">
      <c r="A2" s="403" t="s">
        <v>360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  <c r="M2" s="406"/>
    </row>
    <row r="3" spans="1:69" s="407" customFormat="1" ht="15" x14ac:dyDescent="0.25">
      <c r="A3" s="412" t="s">
        <v>304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06"/>
    </row>
    <row r="4" spans="1:69" ht="20.25" customHeight="1" thickBot="1" x14ac:dyDescent="0.3">
      <c r="A4" s="272" t="s">
        <v>0</v>
      </c>
      <c r="B4" s="400" t="s">
        <v>1</v>
      </c>
      <c r="C4" s="400"/>
      <c r="D4" s="400"/>
      <c r="E4" s="400"/>
      <c r="F4" s="400"/>
      <c r="G4" s="400" t="s">
        <v>273</v>
      </c>
      <c r="H4" s="400"/>
      <c r="I4" s="400"/>
      <c r="J4" s="400"/>
      <c r="K4" s="400"/>
      <c r="L4" s="273" t="s">
        <v>3</v>
      </c>
    </row>
    <row r="5" spans="1:69" s="279" customFormat="1" ht="15.75" customHeight="1" thickBot="1" x14ac:dyDescent="0.25">
      <c r="A5" s="274"/>
      <c r="B5" s="275">
        <v>2011</v>
      </c>
      <c r="C5" s="275">
        <v>2012</v>
      </c>
      <c r="D5" s="275">
        <v>2013</v>
      </c>
      <c r="E5" s="275">
        <v>2014</v>
      </c>
      <c r="F5" s="275">
        <v>2015</v>
      </c>
      <c r="G5" s="385">
        <v>2011</v>
      </c>
      <c r="H5" s="276">
        <v>2012</v>
      </c>
      <c r="I5" s="276">
        <v>2013</v>
      </c>
      <c r="J5" s="276">
        <v>2014</v>
      </c>
      <c r="K5" s="386">
        <v>2015</v>
      </c>
      <c r="L5" s="277" t="s">
        <v>4</v>
      </c>
      <c r="M5" s="278"/>
    </row>
    <row r="6" spans="1:69" s="279" customFormat="1" ht="19.5" customHeight="1" thickBot="1" x14ac:dyDescent="0.25">
      <c r="A6" s="280" t="s">
        <v>5</v>
      </c>
      <c r="B6" s="281">
        <v>2451.1830840000002</v>
      </c>
      <c r="C6" s="281">
        <v>2967.6461609999997</v>
      </c>
      <c r="D6" s="281">
        <v>3940.7351139999996</v>
      </c>
      <c r="E6" s="281">
        <v>3633.9542019999999</v>
      </c>
      <c r="F6" s="282" t="s">
        <v>274</v>
      </c>
      <c r="G6" s="281">
        <v>2457.9987700000001</v>
      </c>
      <c r="H6" s="281">
        <v>2623.8073869999998</v>
      </c>
      <c r="I6" s="281">
        <v>2462.517241</v>
      </c>
      <c r="J6" s="281">
        <v>2139.8105580000001</v>
      </c>
      <c r="K6" s="282" t="s">
        <v>274</v>
      </c>
      <c r="L6" s="283" t="s">
        <v>6</v>
      </c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</row>
    <row r="7" spans="1:69" ht="19.5" customHeight="1" x14ac:dyDescent="0.2">
      <c r="A7" s="284" t="s">
        <v>7</v>
      </c>
      <c r="B7" s="285">
        <v>1308.903227</v>
      </c>
      <c r="C7" s="285">
        <v>1532.9196910000001</v>
      </c>
      <c r="D7" s="285">
        <v>1594.4032030000001</v>
      </c>
      <c r="E7" s="285">
        <v>2138.6545329999999</v>
      </c>
      <c r="F7" s="286" t="s">
        <v>274</v>
      </c>
      <c r="G7" s="287">
        <v>1413.960458</v>
      </c>
      <c r="H7" s="287">
        <v>1167.3257120000001</v>
      </c>
      <c r="I7" s="287">
        <v>954.75334299999997</v>
      </c>
      <c r="J7" s="285">
        <v>1059.8523829999999</v>
      </c>
      <c r="K7" s="286" t="s">
        <v>274</v>
      </c>
      <c r="L7" s="288" t="s">
        <v>8</v>
      </c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</row>
    <row r="8" spans="1:69" ht="20.100000000000001" customHeight="1" x14ac:dyDescent="0.2">
      <c r="A8" s="289" t="s">
        <v>9</v>
      </c>
      <c r="B8" s="290">
        <v>1142.263015</v>
      </c>
      <c r="C8" s="290">
        <v>1433.663812</v>
      </c>
      <c r="D8" s="290">
        <v>2343.7838449999999</v>
      </c>
      <c r="E8" s="290">
        <v>1495.271557</v>
      </c>
      <c r="F8" s="291" t="s">
        <v>274</v>
      </c>
      <c r="G8" s="290">
        <v>1044.0383119999999</v>
      </c>
      <c r="H8" s="290">
        <v>1456.481675</v>
      </c>
      <c r="I8" s="290">
        <v>1507.0608480000001</v>
      </c>
      <c r="J8" s="290">
        <v>1079.958175</v>
      </c>
      <c r="K8" s="291" t="s">
        <v>274</v>
      </c>
      <c r="L8" s="292" t="s">
        <v>10</v>
      </c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</row>
    <row r="9" spans="1:69" ht="23.25" customHeight="1" x14ac:dyDescent="0.2">
      <c r="A9" s="289" t="s">
        <v>296</v>
      </c>
      <c r="B9" s="290" t="s">
        <v>293</v>
      </c>
      <c r="C9" s="290" t="s">
        <v>293</v>
      </c>
      <c r="D9" s="290">
        <v>0.74175800000000003</v>
      </c>
      <c r="E9" s="290" t="s">
        <v>293</v>
      </c>
      <c r="F9" s="291" t="s">
        <v>274</v>
      </c>
      <c r="G9" s="290">
        <v>107.48606599999999</v>
      </c>
      <c r="H9" s="290">
        <v>271.29678100000001</v>
      </c>
      <c r="I9" s="290" t="s">
        <v>293</v>
      </c>
      <c r="J9" s="290" t="s">
        <v>293</v>
      </c>
      <c r="K9" s="291" t="s">
        <v>274</v>
      </c>
      <c r="L9" s="292" t="s">
        <v>268</v>
      </c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</row>
    <row r="10" spans="1:69" ht="20.100000000000001" customHeight="1" thickBot="1" x14ac:dyDescent="0.25">
      <c r="A10" s="293" t="s">
        <v>179</v>
      </c>
      <c r="B10" s="285" t="s">
        <v>293</v>
      </c>
      <c r="C10" s="285">
        <v>1.0626580000000001</v>
      </c>
      <c r="D10" s="285">
        <v>2.5480659999999999</v>
      </c>
      <c r="E10" s="285" t="s">
        <v>293</v>
      </c>
      <c r="F10" s="286" t="s">
        <v>274</v>
      </c>
      <c r="G10" s="285" t="s">
        <v>293</v>
      </c>
      <c r="H10" s="285" t="s">
        <v>293</v>
      </c>
      <c r="I10" s="285">
        <v>0.70304999999999995</v>
      </c>
      <c r="J10" s="285" t="s">
        <v>293</v>
      </c>
      <c r="K10" s="286" t="s">
        <v>274</v>
      </c>
      <c r="L10" s="294" t="s">
        <v>190</v>
      </c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</row>
    <row r="11" spans="1:69" s="279" customFormat="1" ht="13.5" thickBot="1" x14ac:dyDescent="0.25">
      <c r="A11" s="274" t="s">
        <v>11</v>
      </c>
      <c r="B11" s="295">
        <v>1135.972921</v>
      </c>
      <c r="C11" s="295">
        <v>1283.8430519999999</v>
      </c>
      <c r="D11" s="295">
        <v>2122.1491689999998</v>
      </c>
      <c r="E11" s="295">
        <v>1204.2664259999999</v>
      </c>
      <c r="F11" s="296" t="s">
        <v>274</v>
      </c>
      <c r="G11" s="295">
        <v>1313.456349</v>
      </c>
      <c r="H11" s="295">
        <v>963.26333799999998</v>
      </c>
      <c r="I11" s="295">
        <v>882.66212599999994</v>
      </c>
      <c r="J11" s="295">
        <v>1031.1673390000001</v>
      </c>
      <c r="K11" s="296" t="s">
        <v>274</v>
      </c>
      <c r="L11" s="297" t="s">
        <v>12</v>
      </c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</row>
    <row r="12" spans="1:69" ht="18" customHeight="1" thickBot="1" x14ac:dyDescent="0.25">
      <c r="A12" s="298" t="s">
        <v>305</v>
      </c>
      <c r="B12" s="299">
        <v>1108.955696</v>
      </c>
      <c r="C12" s="299">
        <v>1242.309949</v>
      </c>
      <c r="D12" s="299">
        <v>1252.4444980000001</v>
      </c>
      <c r="E12" s="299">
        <v>1146.5331470000001</v>
      </c>
      <c r="F12" s="300" t="s">
        <v>274</v>
      </c>
      <c r="G12" s="301">
        <v>1260.9572680000001</v>
      </c>
      <c r="H12" s="301">
        <v>920.83187499999997</v>
      </c>
      <c r="I12" s="301">
        <v>823.93148900000006</v>
      </c>
      <c r="J12" s="301">
        <v>969.19330400000001</v>
      </c>
      <c r="K12" s="302" t="s">
        <v>274</v>
      </c>
      <c r="L12" s="303" t="s">
        <v>306</v>
      </c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</row>
    <row r="13" spans="1:69" ht="15.75" customHeight="1" x14ac:dyDescent="0.2">
      <c r="A13" s="304" t="s">
        <v>13</v>
      </c>
      <c r="B13" s="290">
        <v>1077.835439</v>
      </c>
      <c r="C13" s="290">
        <v>1247.3104189999999</v>
      </c>
      <c r="D13" s="290">
        <v>2054.7389199999998</v>
      </c>
      <c r="E13" s="287">
        <v>1139.7073680000001</v>
      </c>
      <c r="F13" s="305" t="s">
        <v>274</v>
      </c>
      <c r="G13" s="306">
        <v>940.81135099999995</v>
      </c>
      <c r="H13" s="306">
        <v>641.52288499999997</v>
      </c>
      <c r="I13" s="306">
        <v>497.60326800000001</v>
      </c>
      <c r="J13" s="306">
        <v>477.01174900000001</v>
      </c>
      <c r="K13" s="307" t="s">
        <v>274</v>
      </c>
      <c r="L13" s="308" t="s">
        <v>14</v>
      </c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</row>
    <row r="14" spans="1:69" ht="15.75" customHeight="1" x14ac:dyDescent="0.2">
      <c r="A14" s="309" t="s">
        <v>15</v>
      </c>
      <c r="B14" s="285">
        <v>1071.4523380000001</v>
      </c>
      <c r="C14" s="285">
        <v>1217.3856559999999</v>
      </c>
      <c r="D14" s="285">
        <v>1222.4333240000001</v>
      </c>
      <c r="E14" s="285">
        <v>1125.9340769999999</v>
      </c>
      <c r="F14" s="286" t="s">
        <v>274</v>
      </c>
      <c r="G14" s="285">
        <v>926.51458600000001</v>
      </c>
      <c r="H14" s="285">
        <v>639.32153500000004</v>
      </c>
      <c r="I14" s="285">
        <v>486.36208800000003</v>
      </c>
      <c r="J14" s="285">
        <v>475.94021600000002</v>
      </c>
      <c r="K14" s="286" t="s">
        <v>274</v>
      </c>
      <c r="L14" s="288" t="s">
        <v>16</v>
      </c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</row>
    <row r="15" spans="1:69" x14ac:dyDescent="0.2">
      <c r="A15" s="310" t="s">
        <v>17</v>
      </c>
      <c r="B15" s="311" t="s">
        <v>293</v>
      </c>
      <c r="C15" s="311">
        <v>0.53202499999999997</v>
      </c>
      <c r="D15" s="311" t="s">
        <v>293</v>
      </c>
      <c r="E15" s="311" t="s">
        <v>293</v>
      </c>
      <c r="F15" s="312" t="s">
        <v>274</v>
      </c>
      <c r="G15" s="311" t="s">
        <v>293</v>
      </c>
      <c r="H15" s="313" t="s">
        <v>293</v>
      </c>
      <c r="I15" s="311" t="s">
        <v>293</v>
      </c>
      <c r="J15" s="311" t="s">
        <v>293</v>
      </c>
      <c r="K15" s="312" t="s">
        <v>274</v>
      </c>
      <c r="L15" s="314" t="s">
        <v>18</v>
      </c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</row>
    <row r="16" spans="1:69" x14ac:dyDescent="0.2">
      <c r="A16" s="310" t="s">
        <v>19</v>
      </c>
      <c r="B16" s="311">
        <v>343.17723999999998</v>
      </c>
      <c r="C16" s="311">
        <v>463.66884099999999</v>
      </c>
      <c r="D16" s="311">
        <v>383.06622299999998</v>
      </c>
      <c r="E16" s="311">
        <v>231.697791</v>
      </c>
      <c r="F16" s="312" t="s">
        <v>274</v>
      </c>
      <c r="G16" s="311">
        <v>110.896793</v>
      </c>
      <c r="H16" s="311">
        <v>37.322068000000002</v>
      </c>
      <c r="I16" s="311">
        <v>0.42791099999999999</v>
      </c>
      <c r="J16" s="311" t="s">
        <v>293</v>
      </c>
      <c r="K16" s="312" t="s">
        <v>274</v>
      </c>
      <c r="L16" s="314" t="s">
        <v>20</v>
      </c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</row>
    <row r="17" spans="1:69" x14ac:dyDescent="0.2">
      <c r="A17" s="310" t="s">
        <v>21</v>
      </c>
      <c r="B17" s="311">
        <v>11.341419</v>
      </c>
      <c r="C17" s="311">
        <v>4.3276849999999998</v>
      </c>
      <c r="D17" s="311">
        <v>13.220015999999999</v>
      </c>
      <c r="E17" s="311">
        <v>5.5969829999999998</v>
      </c>
      <c r="F17" s="312" t="s">
        <v>274</v>
      </c>
      <c r="G17" s="311">
        <v>1.810997</v>
      </c>
      <c r="H17" s="311">
        <v>5.0227820000000003</v>
      </c>
      <c r="I17" s="311">
        <v>21.510708999999999</v>
      </c>
      <c r="J17" s="311">
        <v>14.535824</v>
      </c>
      <c r="K17" s="312" t="s">
        <v>274</v>
      </c>
      <c r="L17" s="314" t="s">
        <v>22</v>
      </c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</row>
    <row r="18" spans="1:69" x14ac:dyDescent="0.2">
      <c r="A18" s="310" t="s">
        <v>23</v>
      </c>
      <c r="B18" s="311">
        <v>1.1703460000000001</v>
      </c>
      <c r="C18" s="311">
        <v>18.890340999999999</v>
      </c>
      <c r="D18" s="311">
        <v>23.721945999999999</v>
      </c>
      <c r="E18" s="311">
        <v>103.91845499999999</v>
      </c>
      <c r="F18" s="312" t="s">
        <v>274</v>
      </c>
      <c r="G18" s="311" t="s">
        <v>293</v>
      </c>
      <c r="H18" s="311" t="s">
        <v>293</v>
      </c>
      <c r="I18" s="311" t="s">
        <v>293</v>
      </c>
      <c r="J18" s="311" t="s">
        <v>293</v>
      </c>
      <c r="K18" s="312" t="s">
        <v>274</v>
      </c>
      <c r="L18" s="314" t="s">
        <v>24</v>
      </c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</row>
    <row r="19" spans="1:69" x14ac:dyDescent="0.2">
      <c r="A19" s="310" t="s">
        <v>25</v>
      </c>
      <c r="B19" s="311">
        <v>300.43366300000002</v>
      </c>
      <c r="C19" s="311">
        <v>332.22573499999999</v>
      </c>
      <c r="D19" s="311">
        <v>388.15671099999997</v>
      </c>
      <c r="E19" s="311">
        <v>363.06176499999998</v>
      </c>
      <c r="F19" s="312" t="s">
        <v>274</v>
      </c>
      <c r="G19" s="311">
        <v>208.687343</v>
      </c>
      <c r="H19" s="311">
        <v>122.753553</v>
      </c>
      <c r="I19" s="311">
        <v>86.676267999999993</v>
      </c>
      <c r="J19" s="311">
        <v>54.750652000000002</v>
      </c>
      <c r="K19" s="312" t="s">
        <v>274</v>
      </c>
      <c r="L19" s="314" t="s">
        <v>26</v>
      </c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</row>
    <row r="20" spans="1:69" x14ac:dyDescent="0.2">
      <c r="A20" s="310" t="s">
        <v>27</v>
      </c>
      <c r="B20" s="311">
        <v>65.689948999999999</v>
      </c>
      <c r="C20" s="311">
        <v>91.420834999999997</v>
      </c>
      <c r="D20" s="311">
        <v>122.12815999999999</v>
      </c>
      <c r="E20" s="311">
        <v>55.682639999999999</v>
      </c>
      <c r="F20" s="312" t="s">
        <v>274</v>
      </c>
      <c r="G20" s="311">
        <v>151.33881099999999</v>
      </c>
      <c r="H20" s="311">
        <v>117.483771</v>
      </c>
      <c r="I20" s="311">
        <v>122.599464</v>
      </c>
      <c r="J20" s="311">
        <v>107.71871899999999</v>
      </c>
      <c r="K20" s="312" t="s">
        <v>274</v>
      </c>
      <c r="L20" s="314" t="s">
        <v>320</v>
      </c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</row>
    <row r="21" spans="1:69" x14ac:dyDescent="0.2">
      <c r="A21" s="310" t="s">
        <v>28</v>
      </c>
      <c r="B21" s="311">
        <v>6.5921519999999996</v>
      </c>
      <c r="C21" s="311">
        <v>5.2268689999999998</v>
      </c>
      <c r="D21" s="311">
        <v>3.9557769999999999</v>
      </c>
      <c r="E21" s="311">
        <v>7.3600050000000001</v>
      </c>
      <c r="F21" s="312" t="s">
        <v>274</v>
      </c>
      <c r="G21" s="311">
        <v>6.6991209999999999</v>
      </c>
      <c r="H21" s="311">
        <v>4.3297319999999999</v>
      </c>
      <c r="I21" s="311">
        <v>5.4948540000000001</v>
      </c>
      <c r="J21" s="311" t="s">
        <v>293</v>
      </c>
      <c r="K21" s="312" t="s">
        <v>274</v>
      </c>
      <c r="L21" s="314" t="s">
        <v>29</v>
      </c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</row>
    <row r="22" spans="1:69" x14ac:dyDescent="0.2">
      <c r="A22" s="310" t="s">
        <v>30</v>
      </c>
      <c r="B22" s="311">
        <v>1.9828129999999999</v>
      </c>
      <c r="C22" s="311">
        <v>5.6920479999999998</v>
      </c>
      <c r="D22" s="311">
        <v>1.8363080000000001</v>
      </c>
      <c r="E22" s="311">
        <v>0.40110800000000002</v>
      </c>
      <c r="F22" s="312" t="s">
        <v>274</v>
      </c>
      <c r="G22" s="311" t="s">
        <v>293</v>
      </c>
      <c r="H22" s="311" t="s">
        <v>293</v>
      </c>
      <c r="I22" s="311" t="s">
        <v>293</v>
      </c>
      <c r="J22" s="311" t="s">
        <v>293</v>
      </c>
      <c r="K22" s="312" t="s">
        <v>274</v>
      </c>
      <c r="L22" s="314" t="s">
        <v>31</v>
      </c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</row>
    <row r="23" spans="1:69" x14ac:dyDescent="0.2">
      <c r="A23" s="310" t="s">
        <v>32</v>
      </c>
      <c r="B23" s="311">
        <v>8.5568360000000006</v>
      </c>
      <c r="C23" s="311">
        <v>21.546868</v>
      </c>
      <c r="D23" s="311">
        <v>42.567883999999999</v>
      </c>
      <c r="E23" s="311">
        <v>29.462886000000001</v>
      </c>
      <c r="F23" s="312" t="s">
        <v>274</v>
      </c>
      <c r="G23" s="311">
        <v>246.270443</v>
      </c>
      <c r="H23" s="311">
        <v>182.28009299999999</v>
      </c>
      <c r="I23" s="311">
        <v>158.23585800000001</v>
      </c>
      <c r="J23" s="311">
        <v>99.660996999999995</v>
      </c>
      <c r="K23" s="312" t="s">
        <v>274</v>
      </c>
      <c r="L23" s="314" t="s">
        <v>321</v>
      </c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</row>
    <row r="24" spans="1:69" x14ac:dyDescent="0.2">
      <c r="A24" s="310" t="s">
        <v>33</v>
      </c>
      <c r="B24" s="311">
        <v>0.68135800000000002</v>
      </c>
      <c r="C24" s="311" t="s">
        <v>293</v>
      </c>
      <c r="D24" s="311" t="s">
        <v>293</v>
      </c>
      <c r="E24" s="311">
        <v>0.79139599999999999</v>
      </c>
      <c r="F24" s="312" t="s">
        <v>274</v>
      </c>
      <c r="G24" s="311" t="s">
        <v>293</v>
      </c>
      <c r="H24" s="311" t="s">
        <v>293</v>
      </c>
      <c r="I24" s="311" t="s">
        <v>293</v>
      </c>
      <c r="J24" s="311" t="s">
        <v>293</v>
      </c>
      <c r="K24" s="312" t="s">
        <v>274</v>
      </c>
      <c r="L24" s="314" t="s">
        <v>34</v>
      </c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</row>
    <row r="25" spans="1:69" x14ac:dyDescent="0.2">
      <c r="A25" s="310" t="s">
        <v>35</v>
      </c>
      <c r="B25" s="311">
        <v>67.016800000000003</v>
      </c>
      <c r="C25" s="311">
        <v>51.598976999999998</v>
      </c>
      <c r="D25" s="311">
        <v>42.101644</v>
      </c>
      <c r="E25" s="311">
        <v>69.884415000000004</v>
      </c>
      <c r="F25" s="312" t="s">
        <v>274</v>
      </c>
      <c r="G25" s="311">
        <v>3.8973300000000002</v>
      </c>
      <c r="H25" s="311">
        <v>7.5098229999999999</v>
      </c>
      <c r="I25" s="311">
        <v>3.2091229999999999</v>
      </c>
      <c r="J25" s="311">
        <v>29.268294000000001</v>
      </c>
      <c r="K25" s="312" t="s">
        <v>274</v>
      </c>
      <c r="L25" s="314" t="s">
        <v>36</v>
      </c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</row>
    <row r="26" spans="1:69" x14ac:dyDescent="0.2">
      <c r="A26" s="310" t="s">
        <v>37</v>
      </c>
      <c r="B26" s="311">
        <v>7.8674099999999996</v>
      </c>
      <c r="C26" s="311">
        <v>28.729997999999998</v>
      </c>
      <c r="D26" s="311">
        <v>17.381029999999999</v>
      </c>
      <c r="E26" s="311">
        <v>9.4733619999999998</v>
      </c>
      <c r="F26" s="312" t="s">
        <v>274</v>
      </c>
      <c r="G26" s="311">
        <v>14.376866</v>
      </c>
      <c r="H26" s="311">
        <v>17.219208999999999</v>
      </c>
      <c r="I26" s="311">
        <v>11.031841999999999</v>
      </c>
      <c r="J26" s="311">
        <v>23.313338999999999</v>
      </c>
      <c r="K26" s="312" t="s">
        <v>274</v>
      </c>
      <c r="L26" s="314" t="s">
        <v>38</v>
      </c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</row>
    <row r="27" spans="1:69" x14ac:dyDescent="0.2">
      <c r="A27" s="310" t="s">
        <v>39</v>
      </c>
      <c r="B27" s="311">
        <v>103.052221</v>
      </c>
      <c r="C27" s="311">
        <v>162.23168999999999</v>
      </c>
      <c r="D27" s="311">
        <v>150.51678899999999</v>
      </c>
      <c r="E27" s="311">
        <v>179.47659899999999</v>
      </c>
      <c r="F27" s="312" t="s">
        <v>274</v>
      </c>
      <c r="G27" s="311">
        <v>168.22492600000001</v>
      </c>
      <c r="H27" s="311">
        <v>133.61657400000001</v>
      </c>
      <c r="I27" s="311">
        <v>68.924873000000005</v>
      </c>
      <c r="J27" s="311">
        <v>141.53407200000001</v>
      </c>
      <c r="K27" s="312" t="s">
        <v>274</v>
      </c>
      <c r="L27" s="314" t="s">
        <v>196</v>
      </c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</row>
    <row r="28" spans="1:69" x14ac:dyDescent="0.2">
      <c r="A28" s="310" t="s">
        <v>40</v>
      </c>
      <c r="B28" s="311">
        <v>6.6804540000000001</v>
      </c>
      <c r="C28" s="311">
        <v>13.921837999999999</v>
      </c>
      <c r="D28" s="311">
        <v>4.6866180000000002</v>
      </c>
      <c r="E28" s="311">
        <v>4.7730309999999996</v>
      </c>
      <c r="F28" s="312" t="s">
        <v>274</v>
      </c>
      <c r="G28" s="311">
        <v>13.060373999999999</v>
      </c>
      <c r="H28" s="311">
        <v>5.1964090000000001</v>
      </c>
      <c r="I28" s="311" t="s">
        <v>293</v>
      </c>
      <c r="J28" s="311" t="s">
        <v>293</v>
      </c>
      <c r="K28" s="312" t="s">
        <v>274</v>
      </c>
      <c r="L28" s="314" t="s">
        <v>41</v>
      </c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</row>
    <row r="29" spans="1:69" ht="25.5" x14ac:dyDescent="0.2">
      <c r="A29" s="315" t="s">
        <v>229</v>
      </c>
      <c r="B29" s="311">
        <v>147.166799</v>
      </c>
      <c r="C29" s="311">
        <v>17.339413</v>
      </c>
      <c r="D29" s="311">
        <v>29.081600000000002</v>
      </c>
      <c r="E29" s="311">
        <v>64.353640999999996</v>
      </c>
      <c r="F29" s="312" t="s">
        <v>274</v>
      </c>
      <c r="G29" s="311">
        <v>1.2425120000000001</v>
      </c>
      <c r="H29" s="311">
        <v>6.572152</v>
      </c>
      <c r="I29" s="311">
        <v>8.2439110000000007</v>
      </c>
      <c r="J29" s="311">
        <v>5.1534849999999999</v>
      </c>
      <c r="K29" s="312" t="s">
        <v>274</v>
      </c>
      <c r="L29" s="316" t="s">
        <v>228</v>
      </c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</row>
    <row r="30" spans="1:69" x14ac:dyDescent="0.2">
      <c r="A30" s="293" t="s">
        <v>43</v>
      </c>
      <c r="B30" s="285">
        <v>6.3831009999999999</v>
      </c>
      <c r="C30" s="285">
        <v>29.924762999999999</v>
      </c>
      <c r="D30" s="285">
        <v>832.30559600000004</v>
      </c>
      <c r="E30" s="285">
        <v>13.773291</v>
      </c>
      <c r="F30" s="286" t="s">
        <v>274</v>
      </c>
      <c r="G30" s="285">
        <v>14.296765000000001</v>
      </c>
      <c r="H30" s="285">
        <v>2.2013500000000001</v>
      </c>
      <c r="I30" s="285">
        <v>11.24118</v>
      </c>
      <c r="J30" s="285">
        <v>1.0715330000000001</v>
      </c>
      <c r="K30" s="286" t="s">
        <v>274</v>
      </c>
      <c r="L30" s="294" t="s">
        <v>44</v>
      </c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</row>
    <row r="31" spans="1:69" x14ac:dyDescent="0.2">
      <c r="A31" s="310" t="s">
        <v>65</v>
      </c>
      <c r="B31" s="311">
        <v>7.8836000000000003E-2</v>
      </c>
      <c r="C31" s="311">
        <v>0.28988900000000001</v>
      </c>
      <c r="D31" s="311">
        <v>0.60294099999999995</v>
      </c>
      <c r="E31" s="311" t="s">
        <v>293</v>
      </c>
      <c r="F31" s="312" t="s">
        <v>274</v>
      </c>
      <c r="G31" s="311" t="s">
        <v>293</v>
      </c>
      <c r="H31" s="311" t="s">
        <v>293</v>
      </c>
      <c r="I31" s="311" t="s">
        <v>293</v>
      </c>
      <c r="J31" s="311">
        <v>9.5423999999999995E-2</v>
      </c>
      <c r="K31" s="312" t="s">
        <v>274</v>
      </c>
      <c r="L31" s="314" t="s">
        <v>66</v>
      </c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</row>
    <row r="32" spans="1:69" x14ac:dyDescent="0.2">
      <c r="A32" s="310" t="s">
        <v>45</v>
      </c>
      <c r="B32" s="317">
        <v>1.017442</v>
      </c>
      <c r="C32" s="317" t="s">
        <v>293</v>
      </c>
      <c r="D32" s="317" t="s">
        <v>293</v>
      </c>
      <c r="E32" s="317">
        <v>1.0970610000000001</v>
      </c>
      <c r="F32" s="318" t="s">
        <v>274</v>
      </c>
      <c r="G32" s="317" t="s">
        <v>293</v>
      </c>
      <c r="H32" s="317" t="s">
        <v>293</v>
      </c>
      <c r="I32" s="317">
        <v>5.3652999999999999E-2</v>
      </c>
      <c r="J32" s="317">
        <v>0.23660100000000001</v>
      </c>
      <c r="K32" s="318" t="s">
        <v>274</v>
      </c>
      <c r="L32" s="314" t="s">
        <v>46</v>
      </c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</row>
    <row r="33" spans="1:69" x14ac:dyDescent="0.2">
      <c r="A33" s="310" t="s">
        <v>47</v>
      </c>
      <c r="B33" s="311" t="s">
        <v>293</v>
      </c>
      <c r="C33" s="311" t="s">
        <v>293</v>
      </c>
      <c r="D33" s="311">
        <v>0.25854300000000002</v>
      </c>
      <c r="E33" s="311" t="s">
        <v>293</v>
      </c>
      <c r="F33" s="312" t="s">
        <v>274</v>
      </c>
      <c r="G33" s="311" t="s">
        <v>293</v>
      </c>
      <c r="H33" s="311" t="s">
        <v>293</v>
      </c>
      <c r="I33" s="311" t="s">
        <v>293</v>
      </c>
      <c r="J33" s="311" t="s">
        <v>293</v>
      </c>
      <c r="K33" s="312" t="s">
        <v>274</v>
      </c>
      <c r="L33" s="314" t="s">
        <v>48</v>
      </c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</row>
    <row r="34" spans="1:69" x14ac:dyDescent="0.2">
      <c r="A34" s="310" t="s">
        <v>49</v>
      </c>
      <c r="B34" s="311" t="s">
        <v>293</v>
      </c>
      <c r="C34" s="311">
        <v>0.15237000000000001</v>
      </c>
      <c r="D34" s="311">
        <v>811.65696000000003</v>
      </c>
      <c r="E34" s="311">
        <v>6.1752000000000001E-2</v>
      </c>
      <c r="F34" s="312" t="s">
        <v>274</v>
      </c>
      <c r="G34" s="311" t="s">
        <v>293</v>
      </c>
      <c r="H34" s="311" t="s">
        <v>293</v>
      </c>
      <c r="I34" s="311" t="s">
        <v>293</v>
      </c>
      <c r="J34" s="311" t="s">
        <v>293</v>
      </c>
      <c r="K34" s="312" t="s">
        <v>274</v>
      </c>
      <c r="L34" s="314" t="s">
        <v>50</v>
      </c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</row>
    <row r="35" spans="1:69" x14ac:dyDescent="0.2">
      <c r="A35" s="310" t="s">
        <v>51</v>
      </c>
      <c r="B35" s="311">
        <v>4.3275980000000001</v>
      </c>
      <c r="C35" s="311">
        <v>12.363291</v>
      </c>
      <c r="D35" s="311">
        <v>10.713967</v>
      </c>
      <c r="E35" s="311">
        <v>12.136103</v>
      </c>
      <c r="F35" s="312" t="s">
        <v>274</v>
      </c>
      <c r="G35" s="311" t="s">
        <v>293</v>
      </c>
      <c r="H35" s="311">
        <v>7.7704999999999996E-2</v>
      </c>
      <c r="I35" s="311">
        <v>7.1298769999999996</v>
      </c>
      <c r="J35" s="311" t="s">
        <v>293</v>
      </c>
      <c r="K35" s="312" t="s">
        <v>274</v>
      </c>
      <c r="L35" s="314" t="s">
        <v>52</v>
      </c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</row>
    <row r="36" spans="1:69" x14ac:dyDescent="0.2">
      <c r="A36" s="310" t="s">
        <v>69</v>
      </c>
      <c r="B36" s="311">
        <v>0.25568600000000002</v>
      </c>
      <c r="C36" s="311" t="s">
        <v>293</v>
      </c>
      <c r="D36" s="311">
        <v>8.3907749999999997</v>
      </c>
      <c r="E36" s="311">
        <v>0.31271300000000002</v>
      </c>
      <c r="F36" s="312" t="s">
        <v>274</v>
      </c>
      <c r="G36" s="311">
        <v>11.148399</v>
      </c>
      <c r="H36" s="311" t="s">
        <v>293</v>
      </c>
      <c r="I36" s="311">
        <v>0.30258699999999999</v>
      </c>
      <c r="J36" s="311" t="s">
        <v>293</v>
      </c>
      <c r="K36" s="312" t="s">
        <v>274</v>
      </c>
      <c r="L36" s="314" t="s">
        <v>70</v>
      </c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</row>
    <row r="37" spans="1:69" x14ac:dyDescent="0.2">
      <c r="A37" s="310" t="s">
        <v>53</v>
      </c>
      <c r="B37" s="311" t="s">
        <v>293</v>
      </c>
      <c r="C37" s="311" t="s">
        <v>293</v>
      </c>
      <c r="D37" s="311" t="s">
        <v>293</v>
      </c>
      <c r="E37" s="311" t="s">
        <v>293</v>
      </c>
      <c r="F37" s="312" t="s">
        <v>274</v>
      </c>
      <c r="G37" s="311" t="s">
        <v>293</v>
      </c>
      <c r="H37" s="311" t="s">
        <v>293</v>
      </c>
      <c r="I37" s="311" t="s">
        <v>293</v>
      </c>
      <c r="J37" s="311" t="s">
        <v>293</v>
      </c>
      <c r="K37" s="312" t="s">
        <v>274</v>
      </c>
      <c r="L37" s="314" t="s">
        <v>54</v>
      </c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</row>
    <row r="38" spans="1:69" x14ac:dyDescent="0.2">
      <c r="A38" s="310" t="s">
        <v>55</v>
      </c>
      <c r="B38" s="311">
        <v>0.67899799999999999</v>
      </c>
      <c r="C38" s="311">
        <v>17.041498000000001</v>
      </c>
      <c r="D38" s="311">
        <v>0.65672900000000001</v>
      </c>
      <c r="E38" s="311">
        <v>0.11096499999999999</v>
      </c>
      <c r="F38" s="312" t="s">
        <v>274</v>
      </c>
      <c r="G38" s="311">
        <v>3.1234250000000001</v>
      </c>
      <c r="H38" s="311">
        <v>2.0957370000000002</v>
      </c>
      <c r="I38" s="311">
        <v>3.7550629999999998</v>
      </c>
      <c r="J38" s="311">
        <v>0.73950800000000005</v>
      </c>
      <c r="K38" s="312" t="s">
        <v>274</v>
      </c>
      <c r="L38" s="319" t="s">
        <v>56</v>
      </c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</row>
    <row r="39" spans="1:69" s="279" customFormat="1" ht="25.5" x14ac:dyDescent="0.2">
      <c r="A39" s="320" t="s">
        <v>57</v>
      </c>
      <c r="B39" s="290">
        <v>37.420261000000004</v>
      </c>
      <c r="C39" s="290">
        <v>23.81681</v>
      </c>
      <c r="D39" s="290">
        <v>28.694474</v>
      </c>
      <c r="E39" s="290">
        <v>16.825503000000001</v>
      </c>
      <c r="F39" s="291" t="s">
        <v>274</v>
      </c>
      <c r="G39" s="290">
        <v>334.44268199999999</v>
      </c>
      <c r="H39" s="290">
        <v>281.38728400000002</v>
      </c>
      <c r="I39" s="290">
        <v>337.56940100000003</v>
      </c>
      <c r="J39" s="290">
        <v>367.94494400000002</v>
      </c>
      <c r="K39" s="291" t="s">
        <v>274</v>
      </c>
      <c r="L39" s="321" t="s">
        <v>235</v>
      </c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</row>
    <row r="40" spans="1:69" x14ac:dyDescent="0.2">
      <c r="A40" s="310" t="s">
        <v>59</v>
      </c>
      <c r="B40" s="311" t="s">
        <v>293</v>
      </c>
      <c r="C40" s="311" t="s">
        <v>293</v>
      </c>
      <c r="D40" s="311" t="s">
        <v>293</v>
      </c>
      <c r="E40" s="311" t="s">
        <v>293</v>
      </c>
      <c r="F40" s="312" t="s">
        <v>274</v>
      </c>
      <c r="G40" s="311" t="s">
        <v>293</v>
      </c>
      <c r="H40" s="311" t="s">
        <v>293</v>
      </c>
      <c r="I40" s="311">
        <v>4.9609160000000001</v>
      </c>
      <c r="J40" s="311">
        <v>2.096673</v>
      </c>
      <c r="K40" s="312" t="s">
        <v>274</v>
      </c>
      <c r="L40" s="314" t="s">
        <v>60</v>
      </c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</row>
    <row r="41" spans="1:69" x14ac:dyDescent="0.2">
      <c r="A41" s="310" t="s">
        <v>61</v>
      </c>
      <c r="B41" s="311">
        <v>37.412883000000001</v>
      </c>
      <c r="C41" s="311">
        <v>23.762454999999999</v>
      </c>
      <c r="D41" s="311">
        <v>27.860973000000001</v>
      </c>
      <c r="E41" s="311">
        <v>15.350381</v>
      </c>
      <c r="F41" s="312" t="s">
        <v>274</v>
      </c>
      <c r="G41" s="311">
        <v>334.44268199999999</v>
      </c>
      <c r="H41" s="311">
        <v>281.38728400000002</v>
      </c>
      <c r="I41" s="311">
        <v>332.60682500000001</v>
      </c>
      <c r="J41" s="311">
        <v>365.84827100000001</v>
      </c>
      <c r="K41" s="312" t="s">
        <v>274</v>
      </c>
      <c r="L41" s="314" t="s">
        <v>62</v>
      </c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</row>
    <row r="42" spans="1:69" x14ac:dyDescent="0.2">
      <c r="A42" s="310" t="s">
        <v>55</v>
      </c>
      <c r="B42" s="322" t="s">
        <v>293</v>
      </c>
      <c r="C42" s="322">
        <v>5.4355000000000001E-2</v>
      </c>
      <c r="D42" s="322">
        <v>0.83350100000000005</v>
      </c>
      <c r="E42" s="311">
        <v>1.475122</v>
      </c>
      <c r="F42" s="312" t="s">
        <v>274</v>
      </c>
      <c r="G42" s="311" t="s">
        <v>293</v>
      </c>
      <c r="H42" s="311" t="s">
        <v>293</v>
      </c>
      <c r="I42" s="311" t="s">
        <v>293</v>
      </c>
      <c r="J42" s="311" t="s">
        <v>293</v>
      </c>
      <c r="K42" s="312" t="s">
        <v>274</v>
      </c>
      <c r="L42" s="319" t="s">
        <v>56</v>
      </c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</row>
    <row r="43" spans="1:69" s="279" customFormat="1" ht="13.5" thickBot="1" x14ac:dyDescent="0.25">
      <c r="A43" s="323" t="s">
        <v>333</v>
      </c>
      <c r="B43" s="324">
        <v>8.3097000000000004E-2</v>
      </c>
      <c r="C43" s="324">
        <v>1.107483</v>
      </c>
      <c r="D43" s="324">
        <v>1.3167</v>
      </c>
      <c r="E43" s="324">
        <v>3.7735669999999999</v>
      </c>
      <c r="F43" s="325" t="s">
        <v>274</v>
      </c>
      <c r="G43" s="324" t="s">
        <v>293</v>
      </c>
      <c r="H43" s="324">
        <v>0.123056</v>
      </c>
      <c r="I43" s="324" t="s">
        <v>293</v>
      </c>
      <c r="J43" s="324">
        <v>125.308144</v>
      </c>
      <c r="K43" s="325" t="s">
        <v>274</v>
      </c>
      <c r="L43" s="326" t="s">
        <v>64</v>
      </c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</row>
    <row r="44" spans="1:69" s="279" customFormat="1" ht="20.25" customHeight="1" thickBot="1" x14ac:dyDescent="0.25">
      <c r="A44" s="327" t="s">
        <v>307</v>
      </c>
      <c r="B44" s="328">
        <v>27.017225</v>
      </c>
      <c r="C44" s="328">
        <v>41.533102999999997</v>
      </c>
      <c r="D44" s="328">
        <v>869.70467099999996</v>
      </c>
      <c r="E44" s="328">
        <v>57.733279000000003</v>
      </c>
      <c r="F44" s="329" t="s">
        <v>274</v>
      </c>
      <c r="G44" s="328">
        <v>52.499080999999997</v>
      </c>
      <c r="H44" s="328">
        <v>42.431463000000001</v>
      </c>
      <c r="I44" s="328">
        <v>58.730637000000002</v>
      </c>
      <c r="J44" s="328">
        <v>61.974035000000001</v>
      </c>
      <c r="K44" s="329" t="s">
        <v>274</v>
      </c>
      <c r="L44" s="330" t="s">
        <v>308</v>
      </c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</row>
    <row r="45" spans="1:69" x14ac:dyDescent="0.2">
      <c r="A45" s="310" t="s">
        <v>243</v>
      </c>
      <c r="B45" s="311">
        <v>6.2149000000000003E-2</v>
      </c>
      <c r="C45" s="311">
        <v>0.31218699999999999</v>
      </c>
      <c r="D45" s="311">
        <v>0.64500999999999997</v>
      </c>
      <c r="E45" s="311" t="s">
        <v>293</v>
      </c>
      <c r="F45" s="312" t="s">
        <v>274</v>
      </c>
      <c r="G45" s="311" t="s">
        <v>293</v>
      </c>
      <c r="H45" s="311" t="s">
        <v>293</v>
      </c>
      <c r="I45" s="311" t="s">
        <v>293</v>
      </c>
      <c r="J45" s="311" t="s">
        <v>293</v>
      </c>
      <c r="K45" s="312" t="s">
        <v>274</v>
      </c>
      <c r="L45" s="314" t="s">
        <v>263</v>
      </c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</row>
    <row r="46" spans="1:69" x14ac:dyDescent="0.2">
      <c r="A46" s="310" t="s">
        <v>71</v>
      </c>
      <c r="B46" s="311">
        <v>16.477675999999999</v>
      </c>
      <c r="C46" s="311">
        <v>2.696199</v>
      </c>
      <c r="D46" s="311">
        <v>15.188109000000001</v>
      </c>
      <c r="E46" s="311">
        <v>37.799449000000003</v>
      </c>
      <c r="F46" s="312" t="s">
        <v>274</v>
      </c>
      <c r="G46" s="311">
        <v>26.512423999999999</v>
      </c>
      <c r="H46" s="311">
        <v>28.672122000000002</v>
      </c>
      <c r="I46" s="311">
        <v>43.655993000000002</v>
      </c>
      <c r="J46" s="311">
        <v>57.013199</v>
      </c>
      <c r="K46" s="312" t="s">
        <v>274</v>
      </c>
      <c r="L46" s="314" t="s">
        <v>72</v>
      </c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</row>
    <row r="47" spans="1:69" x14ac:dyDescent="0.2">
      <c r="A47" s="310" t="s">
        <v>73</v>
      </c>
      <c r="B47" s="311">
        <v>3.9029069999999999</v>
      </c>
      <c r="C47" s="311">
        <v>8.5451300000000003</v>
      </c>
      <c r="D47" s="311">
        <v>21.426098</v>
      </c>
      <c r="E47" s="311">
        <v>5.5223449999999996</v>
      </c>
      <c r="F47" s="312" t="s">
        <v>274</v>
      </c>
      <c r="G47" s="311">
        <v>8.1829289999999997</v>
      </c>
      <c r="H47" s="311">
        <v>5.6387270000000003</v>
      </c>
      <c r="I47" s="311">
        <v>2.5464790000000002</v>
      </c>
      <c r="J47" s="311">
        <v>3.8886409999999998</v>
      </c>
      <c r="K47" s="312" t="s">
        <v>274</v>
      </c>
      <c r="L47" s="314" t="s">
        <v>74</v>
      </c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</row>
    <row r="48" spans="1:69" s="279" customFormat="1" ht="13.5" thickBot="1" x14ac:dyDescent="0.25">
      <c r="A48" s="331" t="s">
        <v>334</v>
      </c>
      <c r="B48" s="332">
        <v>0.19139200000000001</v>
      </c>
      <c r="C48" s="332">
        <v>5.4823999999999998E-2</v>
      </c>
      <c r="D48" s="332">
        <v>0.13985800000000001</v>
      </c>
      <c r="E48" s="332">
        <v>0.63819400000000004</v>
      </c>
      <c r="F48" s="333" t="s">
        <v>274</v>
      </c>
      <c r="G48" s="332">
        <v>3.5069629999999998</v>
      </c>
      <c r="H48" s="332">
        <v>5.9192640000000001</v>
      </c>
      <c r="I48" s="332">
        <v>1.286985</v>
      </c>
      <c r="J48" s="332" t="s">
        <v>293</v>
      </c>
      <c r="K48" s="333" t="s">
        <v>274</v>
      </c>
      <c r="L48" s="334" t="s">
        <v>197</v>
      </c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</row>
    <row r="49" spans="1:69" ht="13.5" thickBot="1" x14ac:dyDescent="0.25">
      <c r="A49" s="280" t="s">
        <v>76</v>
      </c>
      <c r="B49" s="295">
        <v>147.66258300000001</v>
      </c>
      <c r="C49" s="295">
        <v>288.199093</v>
      </c>
      <c r="D49" s="295">
        <v>375.64345700000001</v>
      </c>
      <c r="E49" s="295">
        <v>969.11792000000003</v>
      </c>
      <c r="F49" s="296" t="s">
        <v>274</v>
      </c>
      <c r="G49" s="295">
        <v>1.567923</v>
      </c>
      <c r="H49" s="295">
        <v>1.5838890000000001</v>
      </c>
      <c r="I49" s="295">
        <v>27.712615</v>
      </c>
      <c r="J49" s="295">
        <v>1.568605</v>
      </c>
      <c r="K49" s="296" t="s">
        <v>274</v>
      </c>
      <c r="L49" s="335" t="s">
        <v>77</v>
      </c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</row>
    <row r="50" spans="1:69" s="279" customFormat="1" ht="20.25" customHeight="1" thickBot="1" x14ac:dyDescent="0.25">
      <c r="A50" s="336" t="s">
        <v>7</v>
      </c>
      <c r="B50" s="299">
        <v>80.033223000000007</v>
      </c>
      <c r="C50" s="299">
        <v>174.57255799999999</v>
      </c>
      <c r="D50" s="299">
        <v>236.359737</v>
      </c>
      <c r="E50" s="299">
        <v>871.86929599999996</v>
      </c>
      <c r="F50" s="300" t="s">
        <v>274</v>
      </c>
      <c r="G50" s="299">
        <v>0.30407699999999999</v>
      </c>
      <c r="H50" s="299" t="s">
        <v>293</v>
      </c>
      <c r="I50" s="299">
        <v>26.069400999999999</v>
      </c>
      <c r="J50" s="299">
        <v>1.2287699999999999</v>
      </c>
      <c r="K50" s="300" t="s">
        <v>274</v>
      </c>
      <c r="L50" s="337" t="s">
        <v>8</v>
      </c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</row>
    <row r="51" spans="1:69" x14ac:dyDescent="0.2">
      <c r="A51" s="310" t="s">
        <v>78</v>
      </c>
      <c r="B51" s="311">
        <v>5.7747780000000004</v>
      </c>
      <c r="C51" s="311">
        <v>29.131201999999998</v>
      </c>
      <c r="D51" s="311">
        <v>10.931077</v>
      </c>
      <c r="E51" s="311">
        <v>6.9449240000000003</v>
      </c>
      <c r="F51" s="312" t="s">
        <v>274</v>
      </c>
      <c r="G51" s="311" t="s">
        <v>293</v>
      </c>
      <c r="H51" s="311" t="s">
        <v>293</v>
      </c>
      <c r="I51" s="311" t="s">
        <v>293</v>
      </c>
      <c r="J51" s="311" t="s">
        <v>293</v>
      </c>
      <c r="K51" s="312" t="s">
        <v>274</v>
      </c>
      <c r="L51" s="314" t="s">
        <v>79</v>
      </c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</row>
    <row r="52" spans="1:69" ht="13.5" thickBot="1" x14ac:dyDescent="0.25">
      <c r="A52" s="310" t="s">
        <v>80</v>
      </c>
      <c r="B52" s="311">
        <v>74.258444999999995</v>
      </c>
      <c r="C52" s="311">
        <v>145.44135600000001</v>
      </c>
      <c r="D52" s="311">
        <v>225.42866000000001</v>
      </c>
      <c r="E52" s="311">
        <v>864.92437199999995</v>
      </c>
      <c r="F52" s="312" t="s">
        <v>274</v>
      </c>
      <c r="G52" s="311">
        <v>0.30317899999999998</v>
      </c>
      <c r="H52" s="311" t="s">
        <v>293</v>
      </c>
      <c r="I52" s="311">
        <v>26.068932</v>
      </c>
      <c r="J52" s="311">
        <v>1.2283569999999999</v>
      </c>
      <c r="K52" s="312" t="s">
        <v>274</v>
      </c>
      <c r="L52" s="314" t="s">
        <v>232</v>
      </c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</row>
    <row r="53" spans="1:69" s="279" customFormat="1" ht="20.25" customHeight="1" thickBot="1" x14ac:dyDescent="0.25">
      <c r="A53" s="338" t="s">
        <v>81</v>
      </c>
      <c r="B53" s="299">
        <v>67.629360000000005</v>
      </c>
      <c r="C53" s="299">
        <v>113.626535</v>
      </c>
      <c r="D53" s="299">
        <v>139.28371999999999</v>
      </c>
      <c r="E53" s="299">
        <v>97.248624000000007</v>
      </c>
      <c r="F53" s="300" t="s">
        <v>274</v>
      </c>
      <c r="G53" s="299">
        <v>1.263846</v>
      </c>
      <c r="H53" s="299">
        <v>1.559607</v>
      </c>
      <c r="I53" s="299">
        <v>1.643214</v>
      </c>
      <c r="J53" s="299">
        <v>0.339835</v>
      </c>
      <c r="K53" s="300" t="s">
        <v>274</v>
      </c>
      <c r="L53" s="337" t="s">
        <v>82</v>
      </c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</row>
    <row r="54" spans="1:69" ht="25.5" x14ac:dyDescent="0.2">
      <c r="A54" s="320" t="s">
        <v>83</v>
      </c>
      <c r="B54" s="339">
        <v>60.823120000000003</v>
      </c>
      <c r="C54" s="339">
        <v>112.75126</v>
      </c>
      <c r="D54" s="339">
        <v>59.812071000000003</v>
      </c>
      <c r="E54" s="339">
        <v>47.033126000000003</v>
      </c>
      <c r="F54" s="340" t="s">
        <v>274</v>
      </c>
      <c r="G54" s="339">
        <v>0.81513599999999997</v>
      </c>
      <c r="H54" s="339">
        <v>0.238346</v>
      </c>
      <c r="I54" s="339">
        <v>1.5023709999999999</v>
      </c>
      <c r="J54" s="339" t="s">
        <v>293</v>
      </c>
      <c r="K54" s="340" t="s">
        <v>274</v>
      </c>
      <c r="L54" s="321" t="s">
        <v>322</v>
      </c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</row>
    <row r="55" spans="1:69" x14ac:dyDescent="0.2">
      <c r="A55" s="310" t="s">
        <v>85</v>
      </c>
      <c r="B55" s="311">
        <v>14.790561</v>
      </c>
      <c r="C55" s="311">
        <v>29.166941999999999</v>
      </c>
      <c r="D55" s="311">
        <v>0.96344799999999997</v>
      </c>
      <c r="E55" s="311">
        <v>0.872923</v>
      </c>
      <c r="F55" s="312" t="s">
        <v>274</v>
      </c>
      <c r="G55" s="311" t="s">
        <v>293</v>
      </c>
      <c r="H55" s="311" t="s">
        <v>293</v>
      </c>
      <c r="I55" s="311" t="s">
        <v>293</v>
      </c>
      <c r="J55" s="311" t="s">
        <v>293</v>
      </c>
      <c r="K55" s="312" t="s">
        <v>274</v>
      </c>
      <c r="L55" s="314" t="s">
        <v>86</v>
      </c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</row>
    <row r="56" spans="1:69" x14ac:dyDescent="0.2">
      <c r="A56" s="310" t="s">
        <v>87</v>
      </c>
      <c r="B56" s="311" t="s">
        <v>293</v>
      </c>
      <c r="C56" s="311" t="s">
        <v>293</v>
      </c>
      <c r="D56" s="311" t="s">
        <v>293</v>
      </c>
      <c r="E56" s="311" t="s">
        <v>293</v>
      </c>
      <c r="F56" s="312" t="s">
        <v>274</v>
      </c>
      <c r="G56" s="311" t="s">
        <v>293</v>
      </c>
      <c r="H56" s="311" t="s">
        <v>293</v>
      </c>
      <c r="I56" s="311" t="s">
        <v>293</v>
      </c>
      <c r="J56" s="311" t="s">
        <v>293</v>
      </c>
      <c r="K56" s="312" t="s">
        <v>274</v>
      </c>
      <c r="L56" s="314" t="s">
        <v>88</v>
      </c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</row>
    <row r="57" spans="1:69" x14ac:dyDescent="0.2">
      <c r="A57" s="310" t="s">
        <v>89</v>
      </c>
      <c r="B57" s="311">
        <v>34.792656000000001</v>
      </c>
      <c r="C57" s="311">
        <v>60.903523999999997</v>
      </c>
      <c r="D57" s="311">
        <v>52.656292999999998</v>
      </c>
      <c r="E57" s="311">
        <v>32.228107000000001</v>
      </c>
      <c r="F57" s="312" t="s">
        <v>274</v>
      </c>
      <c r="G57" s="311" t="s">
        <v>293</v>
      </c>
      <c r="H57" s="311">
        <v>9.2323000000000002E-2</v>
      </c>
      <c r="I57" s="311" t="s">
        <v>293</v>
      </c>
      <c r="J57" s="311" t="s">
        <v>293</v>
      </c>
      <c r="K57" s="312" t="s">
        <v>274</v>
      </c>
      <c r="L57" s="314" t="s">
        <v>90</v>
      </c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</row>
    <row r="58" spans="1:69" ht="15.75" customHeight="1" x14ac:dyDescent="0.2">
      <c r="A58" s="310" t="s">
        <v>91</v>
      </c>
      <c r="B58" s="311">
        <v>1.2899080000000001</v>
      </c>
      <c r="C58" s="311">
        <v>0.456098</v>
      </c>
      <c r="D58" s="311">
        <v>3.1170179999999998</v>
      </c>
      <c r="E58" s="311">
        <v>1.2751699999999999</v>
      </c>
      <c r="F58" s="312" t="s">
        <v>274</v>
      </c>
      <c r="G58" s="311" t="s">
        <v>293</v>
      </c>
      <c r="H58" s="311" t="s">
        <v>293</v>
      </c>
      <c r="I58" s="311" t="s">
        <v>293</v>
      </c>
      <c r="J58" s="311" t="s">
        <v>293</v>
      </c>
      <c r="K58" s="312" t="s">
        <v>274</v>
      </c>
      <c r="L58" s="341" t="s">
        <v>175</v>
      </c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</row>
    <row r="59" spans="1:69" x14ac:dyDescent="0.2">
      <c r="A59" s="310" t="s">
        <v>93</v>
      </c>
      <c r="B59" s="311" t="s">
        <v>293</v>
      </c>
      <c r="C59" s="311">
        <v>6.9045999999999996E-2</v>
      </c>
      <c r="D59" s="311">
        <v>0.47938599999999998</v>
      </c>
      <c r="E59" s="311">
        <v>9.7251000000000004E-2</v>
      </c>
      <c r="F59" s="312" t="s">
        <v>274</v>
      </c>
      <c r="G59" s="311" t="s">
        <v>293</v>
      </c>
      <c r="H59" s="311" t="s">
        <v>293</v>
      </c>
      <c r="I59" s="311" t="s">
        <v>293</v>
      </c>
      <c r="J59" s="311" t="s">
        <v>293</v>
      </c>
      <c r="K59" s="312" t="s">
        <v>274</v>
      </c>
      <c r="L59" s="314" t="s">
        <v>323</v>
      </c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</row>
    <row r="60" spans="1:69" x14ac:dyDescent="0.2">
      <c r="A60" s="310" t="s">
        <v>95</v>
      </c>
      <c r="B60" s="311">
        <v>0.10649</v>
      </c>
      <c r="C60" s="311">
        <v>9.6473000000000003E-2</v>
      </c>
      <c r="D60" s="311">
        <v>1.841224</v>
      </c>
      <c r="E60" s="311">
        <v>0.65421499999999999</v>
      </c>
      <c r="F60" s="312" t="s">
        <v>274</v>
      </c>
      <c r="G60" s="311">
        <v>0.12512699999999999</v>
      </c>
      <c r="H60" s="311">
        <v>0.14602299999999999</v>
      </c>
      <c r="I60" s="311">
        <v>0.64353199999999999</v>
      </c>
      <c r="J60" s="311" t="s">
        <v>293</v>
      </c>
      <c r="K60" s="312" t="s">
        <v>274</v>
      </c>
      <c r="L60" s="314" t="s">
        <v>96</v>
      </c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</row>
    <row r="61" spans="1:69" x14ac:dyDescent="0.2">
      <c r="A61" s="310" t="s">
        <v>55</v>
      </c>
      <c r="B61" s="322">
        <v>9.8118979999999993</v>
      </c>
      <c r="C61" s="322">
        <v>22.059176999999998</v>
      </c>
      <c r="D61" s="322">
        <v>0.75470199999999998</v>
      </c>
      <c r="E61" s="322">
        <v>11.90546</v>
      </c>
      <c r="F61" s="342" t="s">
        <v>274</v>
      </c>
      <c r="G61" s="311">
        <v>0.64039000000000001</v>
      </c>
      <c r="H61" s="311" t="s">
        <v>293</v>
      </c>
      <c r="I61" s="311">
        <v>0.85883900000000002</v>
      </c>
      <c r="J61" s="311" t="s">
        <v>293</v>
      </c>
      <c r="K61" s="312" t="s">
        <v>274</v>
      </c>
      <c r="L61" s="314" t="s">
        <v>56</v>
      </c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</row>
    <row r="62" spans="1:69" ht="13.5" thickBot="1" x14ac:dyDescent="0.25">
      <c r="A62" s="289" t="s">
        <v>324</v>
      </c>
      <c r="B62" s="311">
        <v>6.8062399999999998</v>
      </c>
      <c r="C62" s="311">
        <v>0.87527500000000003</v>
      </c>
      <c r="D62" s="311">
        <v>79.471648999999999</v>
      </c>
      <c r="E62" s="311">
        <v>50.215497999999997</v>
      </c>
      <c r="F62" s="312" t="s">
        <v>274</v>
      </c>
      <c r="G62" s="343">
        <v>0.44871</v>
      </c>
      <c r="H62" s="343">
        <v>1.321261</v>
      </c>
      <c r="I62" s="343">
        <v>0.140843</v>
      </c>
      <c r="J62" s="343">
        <v>0.29683999999999999</v>
      </c>
      <c r="K62" s="344" t="s">
        <v>274</v>
      </c>
      <c r="L62" s="321" t="s">
        <v>98</v>
      </c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</row>
    <row r="63" spans="1:69" ht="13.5" thickBot="1" x14ac:dyDescent="0.25">
      <c r="A63" s="280" t="s">
        <v>99</v>
      </c>
      <c r="B63" s="281">
        <v>48.413393999999997</v>
      </c>
      <c r="C63" s="281">
        <v>23.693152999999999</v>
      </c>
      <c r="D63" s="281">
        <v>35.048360000000002</v>
      </c>
      <c r="E63" s="281">
        <v>21.532164999999999</v>
      </c>
      <c r="F63" s="282" t="s">
        <v>274</v>
      </c>
      <c r="G63" s="281" t="s">
        <v>293</v>
      </c>
      <c r="H63" s="281" t="s">
        <v>293</v>
      </c>
      <c r="I63" s="281" t="s">
        <v>293</v>
      </c>
      <c r="J63" s="281">
        <v>0.53848799999999997</v>
      </c>
      <c r="K63" s="282" t="s">
        <v>274</v>
      </c>
      <c r="L63" s="335" t="s">
        <v>100</v>
      </c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</row>
    <row r="64" spans="1:69" ht="20.25" customHeight="1" thickBot="1" x14ac:dyDescent="0.25">
      <c r="A64" s="336" t="s">
        <v>7</v>
      </c>
      <c r="B64" s="299">
        <v>48.155383</v>
      </c>
      <c r="C64" s="299">
        <v>22.984742000000001</v>
      </c>
      <c r="D64" s="299">
        <v>26.724685000000001</v>
      </c>
      <c r="E64" s="299">
        <v>21.481663999999999</v>
      </c>
      <c r="F64" s="300" t="s">
        <v>274</v>
      </c>
      <c r="G64" s="299" t="s">
        <v>293</v>
      </c>
      <c r="H64" s="299" t="s">
        <v>293</v>
      </c>
      <c r="I64" s="299" t="s">
        <v>293</v>
      </c>
      <c r="J64" s="299" t="s">
        <v>293</v>
      </c>
      <c r="K64" s="300" t="s">
        <v>274</v>
      </c>
      <c r="L64" s="337" t="s">
        <v>101</v>
      </c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</row>
    <row r="65" spans="1:69" x14ac:dyDescent="0.2">
      <c r="A65" s="310" t="s">
        <v>102</v>
      </c>
      <c r="B65" s="311">
        <v>46.346414000000003</v>
      </c>
      <c r="C65" s="311">
        <v>22.889102999999999</v>
      </c>
      <c r="D65" s="311">
        <v>26.412859999999998</v>
      </c>
      <c r="E65" s="311">
        <v>21.235952999999999</v>
      </c>
      <c r="F65" s="312" t="s">
        <v>274</v>
      </c>
      <c r="G65" s="311" t="s">
        <v>293</v>
      </c>
      <c r="H65" s="311" t="s">
        <v>293</v>
      </c>
      <c r="I65" s="311" t="s">
        <v>293</v>
      </c>
      <c r="J65" s="311" t="s">
        <v>293</v>
      </c>
      <c r="K65" s="312" t="s">
        <v>274</v>
      </c>
      <c r="L65" s="314" t="s">
        <v>325</v>
      </c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</row>
    <row r="66" spans="1:69" ht="13.5" thickBot="1" x14ac:dyDescent="0.25">
      <c r="A66" s="310" t="s">
        <v>104</v>
      </c>
      <c r="B66" s="311">
        <v>1.808969</v>
      </c>
      <c r="C66" s="311">
        <v>9.5639000000000002E-2</v>
      </c>
      <c r="D66" s="311">
        <v>0.31182500000000002</v>
      </c>
      <c r="E66" s="311">
        <v>0.24571100000000001</v>
      </c>
      <c r="F66" s="312" t="s">
        <v>274</v>
      </c>
      <c r="G66" s="311" t="s">
        <v>293</v>
      </c>
      <c r="H66" s="311" t="s">
        <v>293</v>
      </c>
      <c r="I66" s="311" t="s">
        <v>293</v>
      </c>
      <c r="J66" s="311" t="s">
        <v>293</v>
      </c>
      <c r="K66" s="312" t="s">
        <v>274</v>
      </c>
      <c r="L66" s="314" t="s">
        <v>105</v>
      </c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</row>
    <row r="67" spans="1:69" ht="20.25" customHeight="1" thickBot="1" x14ac:dyDescent="0.25">
      <c r="A67" s="338" t="s">
        <v>81</v>
      </c>
      <c r="B67" s="299">
        <v>0.25801099999999999</v>
      </c>
      <c r="C67" s="299">
        <v>0.70841100000000001</v>
      </c>
      <c r="D67" s="299">
        <v>8.3236749999999997</v>
      </c>
      <c r="E67" s="299">
        <v>5.0500999999999997E-2</v>
      </c>
      <c r="F67" s="300" t="s">
        <v>274</v>
      </c>
      <c r="G67" s="299" t="s">
        <v>293</v>
      </c>
      <c r="H67" s="299" t="s">
        <v>293</v>
      </c>
      <c r="I67" s="299" t="s">
        <v>293</v>
      </c>
      <c r="J67" s="299">
        <v>0.53836899999999999</v>
      </c>
      <c r="K67" s="300" t="s">
        <v>274</v>
      </c>
      <c r="L67" s="345" t="s">
        <v>106</v>
      </c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</row>
    <row r="68" spans="1:69" ht="13.5" thickBot="1" x14ac:dyDescent="0.25">
      <c r="A68" s="346" t="s">
        <v>107</v>
      </c>
      <c r="B68" s="281">
        <v>1012.040589</v>
      </c>
      <c r="C68" s="281">
        <v>1253.3606990000001</v>
      </c>
      <c r="D68" s="281">
        <v>1302.144904</v>
      </c>
      <c r="E68" s="281">
        <v>1345.789626</v>
      </c>
      <c r="F68" s="282" t="s">
        <v>274</v>
      </c>
      <c r="G68" s="281">
        <v>1057.578358</v>
      </c>
      <c r="H68" s="281">
        <v>1511.38231</v>
      </c>
      <c r="I68" s="281">
        <v>1452.70346</v>
      </c>
      <c r="J68" s="281">
        <v>915.14341100000001</v>
      </c>
      <c r="K68" s="282" t="s">
        <v>274</v>
      </c>
      <c r="L68" s="347" t="s">
        <v>108</v>
      </c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</row>
    <row r="69" spans="1:69" ht="20.25" customHeight="1" thickBot="1" x14ac:dyDescent="0.25">
      <c r="A69" s="336" t="s">
        <v>225</v>
      </c>
      <c r="B69" s="299">
        <v>46.862721999999998</v>
      </c>
      <c r="C69" s="299">
        <v>64.794894999999997</v>
      </c>
      <c r="D69" s="299">
        <v>52.649729999999998</v>
      </c>
      <c r="E69" s="299">
        <v>76.624668</v>
      </c>
      <c r="F69" s="300" t="s">
        <v>274</v>
      </c>
      <c r="G69" s="299">
        <v>127.279397</v>
      </c>
      <c r="H69" s="299">
        <v>234.70370299999999</v>
      </c>
      <c r="I69" s="299">
        <v>104.750865</v>
      </c>
      <c r="J69" s="299">
        <v>88.839888999999999</v>
      </c>
      <c r="K69" s="300" t="s">
        <v>274</v>
      </c>
      <c r="L69" s="345" t="s">
        <v>208</v>
      </c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</row>
    <row r="70" spans="1:69" ht="13.5" thickBot="1" x14ac:dyDescent="0.25">
      <c r="A70" s="348" t="s">
        <v>111</v>
      </c>
      <c r="B70" s="349">
        <v>965.17786699999999</v>
      </c>
      <c r="C70" s="349">
        <v>1188.5658040000001</v>
      </c>
      <c r="D70" s="349">
        <v>1249.4951739999999</v>
      </c>
      <c r="E70" s="349">
        <v>1269.1649580000001</v>
      </c>
      <c r="F70" s="350" t="s">
        <v>274</v>
      </c>
      <c r="G70" s="349">
        <v>930.29896099999996</v>
      </c>
      <c r="H70" s="349">
        <v>1276.6786070000001</v>
      </c>
      <c r="I70" s="349">
        <v>1347.952595</v>
      </c>
      <c r="J70" s="349">
        <v>826.30352200000004</v>
      </c>
      <c r="K70" s="350" t="s">
        <v>274</v>
      </c>
      <c r="L70" s="351" t="s">
        <v>106</v>
      </c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</row>
    <row r="71" spans="1:69" ht="13.5" thickBot="1" x14ac:dyDescent="0.25">
      <c r="A71" s="280" t="s">
        <v>112</v>
      </c>
      <c r="B71" s="352">
        <v>712.97067900000002</v>
      </c>
      <c r="C71" s="352">
        <v>812.76761399999998</v>
      </c>
      <c r="D71" s="352">
        <v>893.42724799999996</v>
      </c>
      <c r="E71" s="352">
        <v>839.37768200000005</v>
      </c>
      <c r="F71" s="353" t="s">
        <v>274</v>
      </c>
      <c r="G71" s="352">
        <v>4.4036</v>
      </c>
      <c r="H71" s="352">
        <v>77.619936999999993</v>
      </c>
      <c r="I71" s="352">
        <v>63.979241000000002</v>
      </c>
      <c r="J71" s="352">
        <v>66.388401999999999</v>
      </c>
      <c r="K71" s="353" t="s">
        <v>274</v>
      </c>
      <c r="L71" s="335" t="s">
        <v>302</v>
      </c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</row>
    <row r="72" spans="1:69" s="279" customFormat="1" ht="25.5" x14ac:dyDescent="0.2">
      <c r="A72" s="354" t="s">
        <v>114</v>
      </c>
      <c r="B72" s="355">
        <v>37.897432999999999</v>
      </c>
      <c r="C72" s="355">
        <v>96.718376000000006</v>
      </c>
      <c r="D72" s="355">
        <v>75.389207999999996</v>
      </c>
      <c r="E72" s="355">
        <v>65.836883999999998</v>
      </c>
      <c r="F72" s="356" t="s">
        <v>274</v>
      </c>
      <c r="G72" s="355">
        <v>1.076214</v>
      </c>
      <c r="H72" s="355">
        <v>1.003042</v>
      </c>
      <c r="I72" s="355">
        <v>1.846096</v>
      </c>
      <c r="J72" s="355">
        <v>11.238711</v>
      </c>
      <c r="K72" s="356" t="s">
        <v>274</v>
      </c>
      <c r="L72" s="357" t="s">
        <v>326</v>
      </c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</row>
    <row r="73" spans="1:69" x14ac:dyDescent="0.2">
      <c r="A73" s="310" t="s">
        <v>116</v>
      </c>
      <c r="B73" s="317" t="s">
        <v>293</v>
      </c>
      <c r="C73" s="317" t="s">
        <v>293</v>
      </c>
      <c r="D73" s="317" t="s">
        <v>293</v>
      </c>
      <c r="E73" s="317" t="s">
        <v>293</v>
      </c>
      <c r="F73" s="318" t="s">
        <v>274</v>
      </c>
      <c r="G73" s="317" t="s">
        <v>293</v>
      </c>
      <c r="H73" s="317" t="s">
        <v>293</v>
      </c>
      <c r="I73" s="317" t="s">
        <v>293</v>
      </c>
      <c r="J73" s="317" t="s">
        <v>293</v>
      </c>
      <c r="K73" s="318" t="s">
        <v>274</v>
      </c>
      <c r="L73" s="314" t="s">
        <v>233</v>
      </c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</row>
    <row r="74" spans="1:69" ht="13.5" thickBot="1" x14ac:dyDescent="0.25">
      <c r="A74" s="358" t="s">
        <v>118</v>
      </c>
      <c r="B74" s="359">
        <v>37.874743000000002</v>
      </c>
      <c r="C74" s="359">
        <v>96.684663999999998</v>
      </c>
      <c r="D74" s="359">
        <v>75.377990999999994</v>
      </c>
      <c r="E74" s="359">
        <v>65.834654</v>
      </c>
      <c r="F74" s="360" t="s">
        <v>274</v>
      </c>
      <c r="G74" s="359">
        <v>1.0755030000000001</v>
      </c>
      <c r="H74" s="359">
        <v>1.002894</v>
      </c>
      <c r="I74" s="359">
        <v>1.845399</v>
      </c>
      <c r="J74" s="359">
        <v>11.238645</v>
      </c>
      <c r="K74" s="360" t="s">
        <v>274</v>
      </c>
      <c r="L74" s="361" t="s">
        <v>119</v>
      </c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</row>
    <row r="75" spans="1:69" s="362" customFormat="1" ht="25.5" x14ac:dyDescent="0.2">
      <c r="A75" s="354" t="s">
        <v>120</v>
      </c>
      <c r="B75" s="287">
        <v>60.931297000000001</v>
      </c>
      <c r="C75" s="287">
        <v>79.375915000000006</v>
      </c>
      <c r="D75" s="287">
        <v>73.942183</v>
      </c>
      <c r="E75" s="287">
        <v>84.418971999999997</v>
      </c>
      <c r="F75" s="305" t="s">
        <v>274</v>
      </c>
      <c r="G75" s="287">
        <v>7.0615699999999997</v>
      </c>
      <c r="H75" s="287">
        <v>12.145892</v>
      </c>
      <c r="I75" s="287">
        <v>11.809495999999999</v>
      </c>
      <c r="J75" s="287">
        <v>13.045206</v>
      </c>
      <c r="K75" s="305" t="s">
        <v>274</v>
      </c>
      <c r="L75" s="357" t="s">
        <v>327</v>
      </c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</row>
    <row r="76" spans="1:69" x14ac:dyDescent="0.2">
      <c r="A76" s="310" t="s">
        <v>122</v>
      </c>
      <c r="B76" s="317">
        <v>3.7716729999999998</v>
      </c>
      <c r="C76" s="317">
        <v>7.9820479999999998</v>
      </c>
      <c r="D76" s="317">
        <v>13.209047999999999</v>
      </c>
      <c r="E76" s="317">
        <v>21.115898999999999</v>
      </c>
      <c r="F76" s="318" t="s">
        <v>274</v>
      </c>
      <c r="G76" s="317" t="s">
        <v>293</v>
      </c>
      <c r="H76" s="317">
        <v>0.124954</v>
      </c>
      <c r="I76" s="317" t="s">
        <v>293</v>
      </c>
      <c r="J76" s="317">
        <v>0.59112299999999995</v>
      </c>
      <c r="K76" s="318" t="s">
        <v>274</v>
      </c>
      <c r="L76" s="314" t="s">
        <v>123</v>
      </c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</row>
    <row r="77" spans="1:69" x14ac:dyDescent="0.2">
      <c r="A77" s="310" t="s">
        <v>124</v>
      </c>
      <c r="B77" s="317">
        <v>25.980478999999999</v>
      </c>
      <c r="C77" s="317">
        <v>32.120517</v>
      </c>
      <c r="D77" s="317">
        <v>23.407886999999999</v>
      </c>
      <c r="E77" s="317">
        <v>12.801428</v>
      </c>
      <c r="F77" s="318" t="s">
        <v>274</v>
      </c>
      <c r="G77" s="317" t="s">
        <v>293</v>
      </c>
      <c r="H77" s="317" t="s">
        <v>293</v>
      </c>
      <c r="I77" s="317">
        <v>0.41789799999999999</v>
      </c>
      <c r="J77" s="317" t="s">
        <v>293</v>
      </c>
      <c r="K77" s="318" t="s">
        <v>274</v>
      </c>
      <c r="L77" s="314" t="s">
        <v>125</v>
      </c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</row>
    <row r="78" spans="1:69" x14ac:dyDescent="0.2">
      <c r="A78" s="310" t="s">
        <v>126</v>
      </c>
      <c r="B78" s="317" t="s">
        <v>293</v>
      </c>
      <c r="C78" s="317" t="s">
        <v>293</v>
      </c>
      <c r="D78" s="317">
        <v>1.0556840000000001</v>
      </c>
      <c r="E78" s="317">
        <v>7.5733999999999996E-2</v>
      </c>
      <c r="F78" s="318" t="s">
        <v>274</v>
      </c>
      <c r="G78" s="317" t="s">
        <v>293</v>
      </c>
      <c r="H78" s="317" t="s">
        <v>293</v>
      </c>
      <c r="I78" s="317" t="s">
        <v>293</v>
      </c>
      <c r="J78" s="317" t="s">
        <v>293</v>
      </c>
      <c r="K78" s="318" t="s">
        <v>274</v>
      </c>
      <c r="L78" s="314" t="s">
        <v>127</v>
      </c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</row>
    <row r="79" spans="1:69" x14ac:dyDescent="0.2">
      <c r="A79" s="310" t="s">
        <v>128</v>
      </c>
      <c r="B79" s="317">
        <v>8.4069649999999996</v>
      </c>
      <c r="C79" s="317">
        <v>12.625031999999999</v>
      </c>
      <c r="D79" s="317">
        <v>22.439412000000001</v>
      </c>
      <c r="E79" s="317">
        <v>29.888826000000002</v>
      </c>
      <c r="F79" s="318" t="s">
        <v>274</v>
      </c>
      <c r="G79" s="317">
        <v>0.44216499999999997</v>
      </c>
      <c r="H79" s="317">
        <v>0.66861199999999998</v>
      </c>
      <c r="I79" s="317">
        <v>0.68248399999999998</v>
      </c>
      <c r="J79" s="317" t="s">
        <v>293</v>
      </c>
      <c r="K79" s="318" t="s">
        <v>274</v>
      </c>
      <c r="L79" s="314" t="s">
        <v>129</v>
      </c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</row>
    <row r="80" spans="1:69" x14ac:dyDescent="0.2">
      <c r="A80" s="310" t="s">
        <v>130</v>
      </c>
      <c r="B80" s="317">
        <v>21.995498999999999</v>
      </c>
      <c r="C80" s="317">
        <v>22.179414000000001</v>
      </c>
      <c r="D80" s="317">
        <v>12.264364</v>
      </c>
      <c r="E80" s="317">
        <v>18.338918</v>
      </c>
      <c r="F80" s="318" t="s">
        <v>274</v>
      </c>
      <c r="G80" s="317">
        <v>6.013344</v>
      </c>
      <c r="H80" s="317">
        <v>6.0888600000000004</v>
      </c>
      <c r="I80" s="317">
        <v>0.92303100000000005</v>
      </c>
      <c r="J80" s="317">
        <v>2.186455</v>
      </c>
      <c r="K80" s="318" t="s">
        <v>274</v>
      </c>
      <c r="L80" s="314" t="s">
        <v>131</v>
      </c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</row>
    <row r="81" spans="1:69" x14ac:dyDescent="0.2">
      <c r="A81" s="310" t="s">
        <v>55</v>
      </c>
      <c r="B81" s="317">
        <v>0.75066699999999997</v>
      </c>
      <c r="C81" s="317">
        <v>4.4689040000000002</v>
      </c>
      <c r="D81" s="317">
        <v>1.565788</v>
      </c>
      <c r="E81" s="317">
        <v>2.1981670000000002</v>
      </c>
      <c r="F81" s="318" t="s">
        <v>274</v>
      </c>
      <c r="G81" s="317">
        <v>0.58845000000000003</v>
      </c>
      <c r="H81" s="317">
        <v>5.2634660000000002</v>
      </c>
      <c r="I81" s="317">
        <v>9.7860829999999996</v>
      </c>
      <c r="J81" s="317">
        <v>10.267628</v>
      </c>
      <c r="K81" s="318" t="s">
        <v>274</v>
      </c>
      <c r="L81" s="314" t="s">
        <v>56</v>
      </c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</row>
    <row r="82" spans="1:69" s="362" customFormat="1" x14ac:dyDescent="0.2">
      <c r="A82" s="289" t="s">
        <v>132</v>
      </c>
      <c r="B82" s="290">
        <v>153.37845799999999</v>
      </c>
      <c r="C82" s="290">
        <v>199.70389900000001</v>
      </c>
      <c r="D82" s="290">
        <v>206.736535</v>
      </c>
      <c r="E82" s="290">
        <v>279.53142000000003</v>
      </c>
      <c r="F82" s="291" t="s">
        <v>274</v>
      </c>
      <c r="G82" s="290">
        <v>917.75757699999997</v>
      </c>
      <c r="H82" s="290">
        <v>1185.9097360000001</v>
      </c>
      <c r="I82" s="290">
        <v>1270.3177619999999</v>
      </c>
      <c r="J82" s="290">
        <v>735.63120300000003</v>
      </c>
      <c r="K82" s="291" t="s">
        <v>274</v>
      </c>
      <c r="L82" s="321" t="s">
        <v>133</v>
      </c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</row>
    <row r="83" spans="1:69" x14ac:dyDescent="0.2">
      <c r="A83" s="310" t="s">
        <v>134</v>
      </c>
      <c r="B83" s="317">
        <v>6.4343999999999998E-2</v>
      </c>
      <c r="C83" s="317">
        <v>7.7276999999999998E-2</v>
      </c>
      <c r="D83" s="317" t="s">
        <v>293</v>
      </c>
      <c r="E83" s="317" t="s">
        <v>293</v>
      </c>
      <c r="F83" s="318" t="s">
        <v>274</v>
      </c>
      <c r="G83" s="317" t="s">
        <v>293</v>
      </c>
      <c r="H83" s="317" t="s">
        <v>293</v>
      </c>
      <c r="I83" s="317">
        <v>0.33524300000000001</v>
      </c>
      <c r="J83" s="317" t="s">
        <v>293</v>
      </c>
      <c r="K83" s="318" t="s">
        <v>274</v>
      </c>
      <c r="L83" s="314" t="s">
        <v>135</v>
      </c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270"/>
      <c r="BI83" s="270"/>
      <c r="BJ83" s="270"/>
      <c r="BK83" s="270"/>
      <c r="BL83" s="270"/>
      <c r="BM83" s="270"/>
      <c r="BN83" s="270"/>
      <c r="BO83" s="270"/>
      <c r="BP83" s="270"/>
      <c r="BQ83" s="270"/>
    </row>
    <row r="84" spans="1:69" x14ac:dyDescent="0.2">
      <c r="A84" s="310" t="s">
        <v>136</v>
      </c>
      <c r="B84" s="311">
        <v>0.20843300000000001</v>
      </c>
      <c r="C84" s="311">
        <v>9.5159999999999995E-2</v>
      </c>
      <c r="D84" s="311">
        <v>0.25544899999999998</v>
      </c>
      <c r="E84" s="311">
        <v>0.25170199999999998</v>
      </c>
      <c r="F84" s="312" t="s">
        <v>274</v>
      </c>
      <c r="G84" s="311" t="s">
        <v>293</v>
      </c>
      <c r="H84" s="311" t="s">
        <v>293</v>
      </c>
      <c r="I84" s="311" t="s">
        <v>293</v>
      </c>
      <c r="J84" s="311" t="s">
        <v>293</v>
      </c>
      <c r="K84" s="312" t="s">
        <v>274</v>
      </c>
      <c r="L84" s="314" t="s">
        <v>137</v>
      </c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</row>
    <row r="85" spans="1:69" x14ac:dyDescent="0.2">
      <c r="A85" s="310" t="s">
        <v>138</v>
      </c>
      <c r="B85" s="311">
        <v>124.13267999999999</v>
      </c>
      <c r="C85" s="311">
        <v>163.610376</v>
      </c>
      <c r="D85" s="311">
        <v>156.06275600000001</v>
      </c>
      <c r="E85" s="311">
        <v>222.39934199999999</v>
      </c>
      <c r="F85" s="312" t="s">
        <v>274</v>
      </c>
      <c r="G85" s="311">
        <v>908.02826400000004</v>
      </c>
      <c r="H85" s="311">
        <v>1155.8137850000001</v>
      </c>
      <c r="I85" s="311">
        <v>1242.7417270000001</v>
      </c>
      <c r="J85" s="311">
        <v>700.46126700000002</v>
      </c>
      <c r="K85" s="312" t="s">
        <v>274</v>
      </c>
      <c r="L85" s="314" t="s">
        <v>139</v>
      </c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</row>
    <row r="86" spans="1:69" x14ac:dyDescent="0.2">
      <c r="A86" s="310" t="s">
        <v>140</v>
      </c>
      <c r="B86" s="311">
        <v>4.1619140000000003</v>
      </c>
      <c r="C86" s="311">
        <v>2.0424850000000001</v>
      </c>
      <c r="D86" s="311">
        <v>1.367537</v>
      </c>
      <c r="E86" s="311">
        <v>2.295385</v>
      </c>
      <c r="F86" s="312" t="s">
        <v>274</v>
      </c>
      <c r="G86" s="311" t="s">
        <v>293</v>
      </c>
      <c r="H86" s="311">
        <v>0.269984</v>
      </c>
      <c r="I86" s="311">
        <v>0.11226700000000001</v>
      </c>
      <c r="J86" s="311">
        <v>7.6225000000000001E-2</v>
      </c>
      <c r="K86" s="312" t="s">
        <v>274</v>
      </c>
      <c r="L86" s="314" t="s">
        <v>141</v>
      </c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</row>
    <row r="87" spans="1:69" x14ac:dyDescent="0.2">
      <c r="A87" s="310" t="s">
        <v>142</v>
      </c>
      <c r="B87" s="311">
        <v>10.98574</v>
      </c>
      <c r="C87" s="311">
        <v>11.907864</v>
      </c>
      <c r="D87" s="311">
        <v>14.186456</v>
      </c>
      <c r="E87" s="311">
        <v>20.797336000000001</v>
      </c>
      <c r="F87" s="312" t="s">
        <v>274</v>
      </c>
      <c r="G87" s="311">
        <v>0.91092899999999999</v>
      </c>
      <c r="H87" s="311">
        <v>14.087301</v>
      </c>
      <c r="I87" s="311">
        <v>9.3670570000000009</v>
      </c>
      <c r="J87" s="311">
        <v>8.6929420000000004</v>
      </c>
      <c r="K87" s="312" t="s">
        <v>274</v>
      </c>
      <c r="L87" s="314" t="s">
        <v>143</v>
      </c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270"/>
      <c r="BI87" s="270"/>
      <c r="BJ87" s="270"/>
      <c r="BK87" s="270"/>
      <c r="BL87" s="270"/>
      <c r="BM87" s="270"/>
      <c r="BN87" s="270"/>
      <c r="BO87" s="270"/>
      <c r="BP87" s="270"/>
      <c r="BQ87" s="270"/>
    </row>
    <row r="88" spans="1:69" x14ac:dyDescent="0.2">
      <c r="A88" s="310" t="s">
        <v>144</v>
      </c>
      <c r="B88" s="311">
        <v>1.237549</v>
      </c>
      <c r="C88" s="311">
        <v>3.3728250000000002</v>
      </c>
      <c r="D88" s="311">
        <v>5.8100399999999999</v>
      </c>
      <c r="E88" s="311">
        <v>1.5406470000000001</v>
      </c>
      <c r="F88" s="312" t="s">
        <v>274</v>
      </c>
      <c r="G88" s="311">
        <v>0.57872199999999996</v>
      </c>
      <c r="H88" s="311">
        <v>7.1848999999999996E-2</v>
      </c>
      <c r="I88" s="311">
        <v>0.11047800000000001</v>
      </c>
      <c r="J88" s="311" t="s">
        <v>293</v>
      </c>
      <c r="K88" s="312" t="s">
        <v>274</v>
      </c>
      <c r="L88" s="314" t="s">
        <v>209</v>
      </c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  <c r="BG88" s="270"/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</row>
    <row r="89" spans="1:69" x14ac:dyDescent="0.2">
      <c r="A89" s="310" t="s">
        <v>146</v>
      </c>
      <c r="B89" s="311">
        <v>2.189921</v>
      </c>
      <c r="C89" s="311">
        <v>4.2391269999999999</v>
      </c>
      <c r="D89" s="311">
        <v>2.2328459999999999</v>
      </c>
      <c r="E89" s="311">
        <v>1.74712</v>
      </c>
      <c r="F89" s="312" t="s">
        <v>274</v>
      </c>
      <c r="G89" s="311">
        <v>1.5051669999999999</v>
      </c>
      <c r="H89" s="311">
        <v>8.6648940000000003</v>
      </c>
      <c r="I89" s="311">
        <v>10.643663</v>
      </c>
      <c r="J89" s="311">
        <v>16.086642000000001</v>
      </c>
      <c r="K89" s="312" t="s">
        <v>274</v>
      </c>
      <c r="L89" s="314" t="s">
        <v>147</v>
      </c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270"/>
      <c r="BI89" s="270"/>
      <c r="BJ89" s="270"/>
      <c r="BK89" s="270"/>
      <c r="BL89" s="270"/>
      <c r="BM89" s="270"/>
      <c r="BN89" s="270"/>
      <c r="BO89" s="270"/>
      <c r="BP89" s="270"/>
      <c r="BQ89" s="270"/>
    </row>
    <row r="90" spans="1:69" x14ac:dyDescent="0.2">
      <c r="A90" s="310" t="s">
        <v>148</v>
      </c>
      <c r="B90" s="311">
        <v>2.6813549999999999</v>
      </c>
      <c r="C90" s="311">
        <v>13.596711000000001</v>
      </c>
      <c r="D90" s="311">
        <v>26.351869000000001</v>
      </c>
      <c r="E90" s="311">
        <v>29.599487</v>
      </c>
      <c r="F90" s="312" t="s">
        <v>274</v>
      </c>
      <c r="G90" s="311">
        <v>5.0220830000000003</v>
      </c>
      <c r="H90" s="311" t="s">
        <v>293</v>
      </c>
      <c r="I90" s="311">
        <v>5.7143040000000003</v>
      </c>
      <c r="J90" s="311">
        <v>6.9918769999999997</v>
      </c>
      <c r="K90" s="312" t="s">
        <v>274</v>
      </c>
      <c r="L90" s="314" t="s">
        <v>149</v>
      </c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</row>
    <row r="91" spans="1:69" x14ac:dyDescent="0.2">
      <c r="A91" s="310" t="s">
        <v>150</v>
      </c>
      <c r="B91" s="311">
        <v>5.3111999999999999E-2</v>
      </c>
      <c r="C91" s="311">
        <v>9.0185000000000001E-2</v>
      </c>
      <c r="D91" s="311">
        <v>0.21699499999999999</v>
      </c>
      <c r="E91" s="311">
        <v>0.14452000000000001</v>
      </c>
      <c r="F91" s="312" t="s">
        <v>274</v>
      </c>
      <c r="G91" s="311" t="s">
        <v>293</v>
      </c>
      <c r="H91" s="311" t="s">
        <v>293</v>
      </c>
      <c r="I91" s="311" t="s">
        <v>293</v>
      </c>
      <c r="J91" s="311" t="s">
        <v>293</v>
      </c>
      <c r="K91" s="312" t="s">
        <v>274</v>
      </c>
      <c r="L91" s="314" t="s">
        <v>151</v>
      </c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270"/>
      <c r="BI91" s="270"/>
      <c r="BJ91" s="270"/>
      <c r="BK91" s="270"/>
      <c r="BL91" s="270"/>
      <c r="BM91" s="270"/>
      <c r="BN91" s="270"/>
      <c r="BO91" s="270"/>
      <c r="BP91" s="270"/>
      <c r="BQ91" s="270"/>
    </row>
    <row r="92" spans="1:69" s="364" customFormat="1" ht="13.5" thickBot="1" x14ac:dyDescent="0.25">
      <c r="A92" s="310" t="s">
        <v>55</v>
      </c>
      <c r="B92" s="363">
        <v>7.6634099999999998</v>
      </c>
      <c r="C92" s="363">
        <v>0.67188899999999996</v>
      </c>
      <c r="D92" s="363">
        <v>0.252052</v>
      </c>
      <c r="E92" s="311">
        <v>0.73424500000000004</v>
      </c>
      <c r="F92" s="312" t="s">
        <v>274</v>
      </c>
      <c r="G92" s="311">
        <v>1.712412</v>
      </c>
      <c r="H92" s="311">
        <v>6.9907300000000001</v>
      </c>
      <c r="I92" s="311">
        <v>1.293023</v>
      </c>
      <c r="J92" s="311">
        <v>3.2989109999999999</v>
      </c>
      <c r="K92" s="312" t="s">
        <v>274</v>
      </c>
      <c r="L92" s="314" t="s">
        <v>56</v>
      </c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O92" s="270"/>
      <c r="BP92" s="270"/>
      <c r="BQ92" s="270"/>
    </row>
    <row r="93" spans="1:69" ht="13.5" thickBot="1" x14ac:dyDescent="0.25">
      <c r="A93" s="280" t="s">
        <v>152</v>
      </c>
      <c r="B93" s="281">
        <v>107.07675500000001</v>
      </c>
      <c r="C93" s="281">
        <v>117.487506</v>
      </c>
      <c r="D93" s="281">
        <v>103.20115800000001</v>
      </c>
      <c r="E93" s="281">
        <v>93.219953000000004</v>
      </c>
      <c r="F93" s="282" t="s">
        <v>274</v>
      </c>
      <c r="G93" s="281">
        <v>85.395411999999993</v>
      </c>
      <c r="H93" s="281">
        <v>147.57495</v>
      </c>
      <c r="I93" s="281">
        <v>98.734764999999996</v>
      </c>
      <c r="J93" s="281">
        <v>191.39271500000001</v>
      </c>
      <c r="K93" s="282" t="s">
        <v>274</v>
      </c>
      <c r="L93" s="335" t="s">
        <v>153</v>
      </c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</row>
    <row r="94" spans="1:69" s="279" customFormat="1" ht="20.25" customHeight="1" thickBot="1" x14ac:dyDescent="0.25">
      <c r="A94" s="338" t="s">
        <v>154</v>
      </c>
      <c r="B94" s="299">
        <v>24.896203</v>
      </c>
      <c r="C94" s="299">
        <v>28.257546999999999</v>
      </c>
      <c r="D94" s="299">
        <v>26.224553</v>
      </c>
      <c r="E94" s="299">
        <v>22.145758000000001</v>
      </c>
      <c r="F94" s="300" t="s">
        <v>274</v>
      </c>
      <c r="G94" s="299">
        <v>25.418987999999999</v>
      </c>
      <c r="H94" s="299">
        <v>11.763256</v>
      </c>
      <c r="I94" s="299" t="s">
        <v>293</v>
      </c>
      <c r="J94" s="299">
        <v>0.59030099999999996</v>
      </c>
      <c r="K94" s="300" t="s">
        <v>274</v>
      </c>
      <c r="L94" s="365" t="s">
        <v>214</v>
      </c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8"/>
      <c r="AN94" s="278"/>
      <c r="AO94" s="278"/>
      <c r="AP94" s="278"/>
      <c r="AQ94" s="278"/>
      <c r="AR94" s="278"/>
      <c r="AS94" s="278"/>
      <c r="AT94" s="278"/>
      <c r="AU94" s="278"/>
      <c r="AV94" s="278"/>
      <c r="AW94" s="278"/>
      <c r="AX94" s="278"/>
      <c r="AY94" s="278"/>
      <c r="AZ94" s="278"/>
      <c r="BA94" s="278"/>
      <c r="BB94" s="278"/>
      <c r="BC94" s="278"/>
      <c r="BD94" s="278"/>
      <c r="BE94" s="278"/>
      <c r="BF94" s="278"/>
      <c r="BG94" s="278"/>
      <c r="BH94" s="278"/>
      <c r="BI94" s="278"/>
      <c r="BJ94" s="278"/>
      <c r="BK94" s="278"/>
      <c r="BL94" s="278"/>
      <c r="BM94" s="278"/>
      <c r="BN94" s="278"/>
      <c r="BO94" s="278"/>
      <c r="BP94" s="278"/>
      <c r="BQ94" s="278"/>
    </row>
    <row r="95" spans="1:69" s="279" customFormat="1" ht="20.25" customHeight="1" thickBot="1" x14ac:dyDescent="0.25">
      <c r="A95" s="366" t="s">
        <v>81</v>
      </c>
      <c r="B95" s="299">
        <v>82.180552000000006</v>
      </c>
      <c r="C95" s="299">
        <v>89.229958999999994</v>
      </c>
      <c r="D95" s="299">
        <v>76.976605000000006</v>
      </c>
      <c r="E95" s="299">
        <v>71.074195000000003</v>
      </c>
      <c r="F95" s="300" t="s">
        <v>274</v>
      </c>
      <c r="G95" s="299">
        <v>59.976424000000002</v>
      </c>
      <c r="H95" s="299">
        <v>135.81169399999999</v>
      </c>
      <c r="I95" s="299">
        <v>98.734402000000003</v>
      </c>
      <c r="J95" s="328">
        <v>190.802414</v>
      </c>
      <c r="K95" s="329" t="s">
        <v>274</v>
      </c>
      <c r="L95" s="351" t="s">
        <v>106</v>
      </c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78"/>
    </row>
    <row r="96" spans="1:69" s="279" customFormat="1" ht="15.75" x14ac:dyDescent="0.2">
      <c r="A96" s="367" t="s">
        <v>309</v>
      </c>
      <c r="B96" s="287">
        <v>0.20802100000000001</v>
      </c>
      <c r="C96" s="287">
        <v>0.99151</v>
      </c>
      <c r="D96" s="287">
        <v>9.8560429999999997</v>
      </c>
      <c r="E96" s="287">
        <v>3.982593</v>
      </c>
      <c r="F96" s="305" t="s">
        <v>274</v>
      </c>
      <c r="G96" s="287" t="s">
        <v>293</v>
      </c>
      <c r="H96" s="287" t="s">
        <v>293</v>
      </c>
      <c r="I96" s="287" t="s">
        <v>293</v>
      </c>
      <c r="J96" s="287">
        <v>6.1689000000000001E-2</v>
      </c>
      <c r="K96" s="305" t="s">
        <v>274</v>
      </c>
      <c r="L96" s="357" t="s">
        <v>310</v>
      </c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8"/>
      <c r="BE96" s="278"/>
      <c r="BF96" s="278"/>
      <c r="BG96" s="278"/>
      <c r="BH96" s="278"/>
      <c r="BI96" s="278"/>
      <c r="BJ96" s="278"/>
      <c r="BK96" s="278"/>
      <c r="BL96" s="278"/>
      <c r="BM96" s="278"/>
      <c r="BN96" s="278"/>
      <c r="BO96" s="278"/>
      <c r="BP96" s="278"/>
      <c r="BQ96" s="278"/>
    </row>
    <row r="97" spans="1:69" s="369" customFormat="1" ht="12.75" customHeight="1" x14ac:dyDescent="0.2">
      <c r="A97" s="310" t="s">
        <v>156</v>
      </c>
      <c r="B97" s="317">
        <v>0.20347899999999999</v>
      </c>
      <c r="C97" s="317">
        <v>0.97999700000000001</v>
      </c>
      <c r="D97" s="317">
        <v>9.6293629999999997</v>
      </c>
      <c r="E97" s="317">
        <v>2.467117</v>
      </c>
      <c r="F97" s="318" t="s">
        <v>274</v>
      </c>
      <c r="G97" s="317" t="s">
        <v>293</v>
      </c>
      <c r="H97" s="317" t="s">
        <v>293</v>
      </c>
      <c r="I97" s="317" t="s">
        <v>293</v>
      </c>
      <c r="J97" s="317">
        <v>6.1689000000000001E-2</v>
      </c>
      <c r="K97" s="318" t="s">
        <v>274</v>
      </c>
      <c r="L97" s="314" t="s">
        <v>157</v>
      </c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368"/>
      <c r="Y97" s="368"/>
      <c r="Z97" s="368"/>
      <c r="AA97" s="368"/>
      <c r="AB97" s="368"/>
      <c r="AC97" s="368"/>
      <c r="AD97" s="368"/>
      <c r="AE97" s="368"/>
      <c r="AF97" s="368"/>
      <c r="AG97" s="368"/>
      <c r="AH97" s="368"/>
      <c r="AI97" s="368"/>
      <c r="AJ97" s="368"/>
      <c r="AK97" s="368"/>
      <c r="AL97" s="368"/>
      <c r="AM97" s="368"/>
      <c r="AN97" s="368"/>
      <c r="AO97" s="368"/>
      <c r="AP97" s="368"/>
      <c r="AQ97" s="368"/>
      <c r="AR97" s="368"/>
      <c r="AS97" s="368"/>
      <c r="AT97" s="368"/>
      <c r="AU97" s="368"/>
      <c r="AV97" s="368"/>
      <c r="AW97" s="368"/>
      <c r="AX97" s="368"/>
      <c r="AY97" s="368"/>
      <c r="AZ97" s="368"/>
      <c r="BA97" s="368"/>
      <c r="BB97" s="368"/>
      <c r="BC97" s="368"/>
      <c r="BD97" s="368"/>
      <c r="BE97" s="368"/>
      <c r="BF97" s="368"/>
      <c r="BG97" s="368"/>
      <c r="BH97" s="368"/>
      <c r="BI97" s="368"/>
      <c r="BJ97" s="368"/>
      <c r="BK97" s="368"/>
      <c r="BL97" s="368"/>
      <c r="BM97" s="368"/>
      <c r="BN97" s="368"/>
      <c r="BO97" s="368"/>
      <c r="BP97" s="368"/>
      <c r="BQ97" s="368"/>
    </row>
    <row r="98" spans="1:69" x14ac:dyDescent="0.2">
      <c r="A98" s="310" t="s">
        <v>244</v>
      </c>
      <c r="B98" s="311" t="s">
        <v>293</v>
      </c>
      <c r="C98" s="311" t="s">
        <v>293</v>
      </c>
      <c r="D98" s="311" t="s">
        <v>293</v>
      </c>
      <c r="E98" s="311">
        <v>1.515476</v>
      </c>
      <c r="F98" s="312" t="s">
        <v>274</v>
      </c>
      <c r="G98" s="311" t="s">
        <v>293</v>
      </c>
      <c r="H98" s="311" t="s">
        <v>293</v>
      </c>
      <c r="I98" s="311" t="s">
        <v>293</v>
      </c>
      <c r="J98" s="311" t="s">
        <v>293</v>
      </c>
      <c r="K98" s="312" t="s">
        <v>274</v>
      </c>
      <c r="L98" s="314" t="s">
        <v>246</v>
      </c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70"/>
      <c r="AY98" s="270"/>
      <c r="AZ98" s="270"/>
      <c r="BA98" s="270"/>
      <c r="BB98" s="270"/>
      <c r="BC98" s="270"/>
      <c r="BD98" s="270"/>
      <c r="BE98" s="270"/>
      <c r="BF98" s="270"/>
      <c r="BG98" s="270"/>
      <c r="BH98" s="270"/>
      <c r="BI98" s="270"/>
      <c r="BJ98" s="270"/>
      <c r="BK98" s="270"/>
      <c r="BL98" s="270"/>
      <c r="BM98" s="270"/>
      <c r="BN98" s="270"/>
      <c r="BO98" s="270"/>
      <c r="BP98" s="270"/>
      <c r="BQ98" s="270"/>
    </row>
    <row r="99" spans="1:69" x14ac:dyDescent="0.2">
      <c r="A99" s="310" t="s">
        <v>245</v>
      </c>
      <c r="B99" s="311" t="s">
        <v>293</v>
      </c>
      <c r="C99" s="311" t="s">
        <v>293</v>
      </c>
      <c r="D99" s="311" t="s">
        <v>293</v>
      </c>
      <c r="E99" s="311" t="s">
        <v>293</v>
      </c>
      <c r="F99" s="312" t="s">
        <v>274</v>
      </c>
      <c r="G99" s="311" t="s">
        <v>293</v>
      </c>
      <c r="H99" s="311" t="s">
        <v>293</v>
      </c>
      <c r="I99" s="311" t="s">
        <v>293</v>
      </c>
      <c r="J99" s="311" t="s">
        <v>293</v>
      </c>
      <c r="K99" s="312" t="s">
        <v>274</v>
      </c>
      <c r="L99" s="314" t="s">
        <v>247</v>
      </c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70"/>
      <c r="AT99" s="270"/>
      <c r="AU99" s="270"/>
      <c r="AV99" s="270"/>
      <c r="AW99" s="270"/>
      <c r="AX99" s="270"/>
      <c r="AY99" s="270"/>
      <c r="AZ99" s="270"/>
      <c r="BA99" s="270"/>
      <c r="BB99" s="270"/>
      <c r="BC99" s="270"/>
      <c r="BD99" s="270"/>
      <c r="BE99" s="270"/>
      <c r="BF99" s="270"/>
      <c r="BG99" s="270"/>
      <c r="BH99" s="270"/>
      <c r="BI99" s="270"/>
      <c r="BJ99" s="270"/>
      <c r="BK99" s="270"/>
      <c r="BL99" s="270"/>
      <c r="BM99" s="270"/>
      <c r="BN99" s="270"/>
      <c r="BO99" s="270"/>
      <c r="BP99" s="270"/>
      <c r="BQ99" s="270"/>
    </row>
    <row r="100" spans="1:69" x14ac:dyDescent="0.2">
      <c r="A100" s="310" t="s">
        <v>55</v>
      </c>
      <c r="B100" s="311" t="s">
        <v>293</v>
      </c>
      <c r="C100" s="311" t="s">
        <v>293</v>
      </c>
      <c r="D100" s="311">
        <v>0.19236400000000001</v>
      </c>
      <c r="E100" s="311" t="s">
        <v>293</v>
      </c>
      <c r="F100" s="312" t="s">
        <v>274</v>
      </c>
      <c r="G100" s="311" t="s">
        <v>293</v>
      </c>
      <c r="H100" s="311" t="s">
        <v>293</v>
      </c>
      <c r="I100" s="311" t="s">
        <v>293</v>
      </c>
      <c r="J100" s="311" t="s">
        <v>293</v>
      </c>
      <c r="K100" s="312" t="s">
        <v>274</v>
      </c>
      <c r="L100" s="314" t="s">
        <v>56</v>
      </c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</row>
    <row r="101" spans="1:69" ht="25.5" x14ac:dyDescent="0.2">
      <c r="A101" s="370" t="s">
        <v>164</v>
      </c>
      <c r="B101" s="339">
        <v>4.8537619999999997</v>
      </c>
      <c r="C101" s="339">
        <v>3.9761099999999998</v>
      </c>
      <c r="D101" s="339">
        <v>2.8142860000000001</v>
      </c>
      <c r="E101" s="339">
        <v>1.5213559999999999</v>
      </c>
      <c r="F101" s="340" t="s">
        <v>274</v>
      </c>
      <c r="G101" s="339">
        <v>0.88213799999999998</v>
      </c>
      <c r="H101" s="339">
        <v>5.544365</v>
      </c>
      <c r="I101" s="339">
        <v>5.0519749999999997</v>
      </c>
      <c r="J101" s="339">
        <v>4.7021319999999998</v>
      </c>
      <c r="K101" s="340" t="s">
        <v>274</v>
      </c>
      <c r="L101" s="371" t="s">
        <v>165</v>
      </c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270"/>
      <c r="AU101" s="270"/>
      <c r="AV101" s="270"/>
      <c r="AW101" s="270"/>
      <c r="AX101" s="270"/>
      <c r="AY101" s="270"/>
      <c r="AZ101" s="270"/>
      <c r="BA101" s="270"/>
      <c r="BB101" s="270"/>
      <c r="BC101" s="270"/>
      <c r="BD101" s="270"/>
      <c r="BE101" s="270"/>
      <c r="BF101" s="270"/>
      <c r="BG101" s="270"/>
      <c r="BH101" s="270"/>
      <c r="BI101" s="270"/>
      <c r="BJ101" s="270"/>
      <c r="BK101" s="270"/>
      <c r="BL101" s="270"/>
      <c r="BM101" s="270"/>
      <c r="BN101" s="270"/>
      <c r="BO101" s="270"/>
      <c r="BP101" s="270"/>
      <c r="BQ101" s="270"/>
    </row>
    <row r="102" spans="1:69" ht="25.5" x14ac:dyDescent="0.2">
      <c r="A102" s="370" t="s">
        <v>166</v>
      </c>
      <c r="B102" s="339">
        <v>66.887030999999993</v>
      </c>
      <c r="C102" s="339">
        <v>64.914766999999998</v>
      </c>
      <c r="D102" s="339">
        <v>49.40014</v>
      </c>
      <c r="E102" s="339">
        <v>35.673628999999998</v>
      </c>
      <c r="F102" s="340" t="s">
        <v>274</v>
      </c>
      <c r="G102" s="339">
        <v>55.453541000000001</v>
      </c>
      <c r="H102" s="339">
        <v>90.941248000000002</v>
      </c>
      <c r="I102" s="339">
        <v>91.598404000000002</v>
      </c>
      <c r="J102" s="339">
        <v>179.25208499999999</v>
      </c>
      <c r="K102" s="340" t="s">
        <v>274</v>
      </c>
      <c r="L102" s="371" t="s">
        <v>167</v>
      </c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0"/>
      <c r="AY102" s="270"/>
      <c r="AZ102" s="270"/>
      <c r="BA102" s="270"/>
      <c r="BB102" s="270"/>
      <c r="BC102" s="270"/>
      <c r="BD102" s="270"/>
      <c r="BE102" s="270"/>
      <c r="BF102" s="270"/>
      <c r="BG102" s="270"/>
      <c r="BH102" s="270"/>
      <c r="BI102" s="270"/>
      <c r="BJ102" s="270"/>
      <c r="BK102" s="270"/>
      <c r="BL102" s="270"/>
      <c r="BM102" s="270"/>
      <c r="BN102" s="270"/>
      <c r="BO102" s="270"/>
      <c r="BP102" s="270"/>
      <c r="BQ102" s="270"/>
    </row>
    <row r="103" spans="1:69" ht="13.5" thickBot="1" x14ac:dyDescent="0.25">
      <c r="A103" s="323" t="s">
        <v>329</v>
      </c>
      <c r="B103" s="372">
        <v>10.231738</v>
      </c>
      <c r="C103" s="372">
        <v>19.347572</v>
      </c>
      <c r="D103" s="372">
        <v>14.906136</v>
      </c>
      <c r="E103" s="372">
        <v>29.896616999999999</v>
      </c>
      <c r="F103" s="373" t="s">
        <v>274</v>
      </c>
      <c r="G103" s="372">
        <v>3.6404429999999999</v>
      </c>
      <c r="H103" s="372">
        <v>39.309420000000003</v>
      </c>
      <c r="I103" s="372">
        <v>2.073064</v>
      </c>
      <c r="J103" s="372">
        <v>6.7865080000000004</v>
      </c>
      <c r="K103" s="373" t="s">
        <v>274</v>
      </c>
      <c r="L103" s="326" t="s">
        <v>328</v>
      </c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70"/>
      <c r="AT103" s="270"/>
      <c r="AU103" s="270"/>
      <c r="AV103" s="270"/>
      <c r="AW103" s="270"/>
      <c r="AX103" s="270"/>
      <c r="AY103" s="270"/>
      <c r="AZ103" s="270"/>
      <c r="BA103" s="270"/>
      <c r="BB103" s="270"/>
      <c r="BC103" s="270"/>
      <c r="BD103" s="270"/>
      <c r="BE103" s="270"/>
      <c r="BF103" s="270"/>
      <c r="BG103" s="270"/>
      <c r="BH103" s="270"/>
      <c r="BI103" s="270"/>
      <c r="BJ103" s="270"/>
      <c r="BK103" s="270"/>
      <c r="BL103" s="270"/>
      <c r="BM103" s="270"/>
      <c r="BN103" s="270"/>
      <c r="BO103" s="270"/>
      <c r="BP103" s="270"/>
      <c r="BQ103" s="270"/>
    </row>
    <row r="104" spans="1:69" s="379" customFormat="1" ht="12" x14ac:dyDescent="0.2">
      <c r="A104" s="374" t="s">
        <v>289</v>
      </c>
      <c r="B104" s="375"/>
      <c r="C104" s="375"/>
      <c r="D104" s="375"/>
      <c r="E104" s="375"/>
      <c r="F104" s="375"/>
      <c r="G104" s="376"/>
      <c r="H104" s="376"/>
      <c r="I104" s="376"/>
      <c r="J104" s="376"/>
      <c r="K104" s="376"/>
      <c r="L104" s="377" t="s">
        <v>291</v>
      </c>
      <c r="M104" s="378"/>
    </row>
    <row r="105" spans="1:69" s="379" customFormat="1" ht="12" x14ac:dyDescent="0.2">
      <c r="A105" s="374" t="s">
        <v>290</v>
      </c>
      <c r="B105" s="375"/>
      <c r="C105" s="375"/>
      <c r="D105" s="375"/>
      <c r="E105" s="375"/>
      <c r="F105" s="375"/>
      <c r="G105" s="376"/>
      <c r="H105" s="376"/>
      <c r="I105" s="376"/>
      <c r="J105" s="376"/>
      <c r="K105" s="376"/>
      <c r="L105" s="377" t="s">
        <v>292</v>
      </c>
      <c r="M105" s="378"/>
    </row>
    <row r="106" spans="1:69" s="379" customFormat="1" ht="12" x14ac:dyDescent="0.2">
      <c r="A106" s="374" t="s">
        <v>335</v>
      </c>
      <c r="B106" s="375"/>
      <c r="C106" s="375"/>
      <c r="D106" s="375"/>
      <c r="E106" s="375"/>
      <c r="F106" s="375"/>
      <c r="G106" s="376"/>
      <c r="H106" s="376"/>
      <c r="I106" s="376"/>
      <c r="J106" s="376"/>
      <c r="K106" s="376"/>
      <c r="L106" s="377" t="s">
        <v>336</v>
      </c>
      <c r="M106" s="378"/>
    </row>
    <row r="107" spans="1:69" s="270" customFormat="1" x14ac:dyDescent="0.2">
      <c r="A107" s="380"/>
      <c r="B107" s="381"/>
      <c r="C107" s="381"/>
      <c r="D107" s="381"/>
      <c r="E107" s="381"/>
      <c r="F107" s="381"/>
      <c r="G107" s="382"/>
      <c r="H107" s="382"/>
      <c r="I107" s="382"/>
      <c r="J107" s="382"/>
      <c r="K107" s="382"/>
      <c r="L107" s="383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271"/>
      <c r="BE107" s="271"/>
      <c r="BF107" s="271"/>
      <c r="BG107" s="271"/>
      <c r="BH107" s="271"/>
      <c r="BI107" s="271"/>
      <c r="BJ107" s="271"/>
      <c r="BK107" s="271"/>
      <c r="BL107" s="271"/>
      <c r="BM107" s="271"/>
      <c r="BN107" s="271"/>
      <c r="BO107" s="271"/>
      <c r="BP107" s="271"/>
      <c r="BQ107" s="271"/>
    </row>
    <row r="108" spans="1:69" s="270" customFormat="1" x14ac:dyDescent="0.2">
      <c r="A108" s="380"/>
      <c r="B108" s="381"/>
      <c r="C108" s="381"/>
      <c r="D108" s="381"/>
      <c r="E108" s="381"/>
      <c r="F108" s="381"/>
      <c r="G108" s="382"/>
      <c r="H108" s="382"/>
      <c r="I108" s="382"/>
      <c r="J108" s="382"/>
      <c r="K108" s="382"/>
      <c r="L108" s="383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271"/>
      <c r="BH108" s="271"/>
      <c r="BI108" s="271"/>
      <c r="BJ108" s="271"/>
      <c r="BK108" s="271"/>
      <c r="BL108" s="271"/>
      <c r="BM108" s="271"/>
      <c r="BN108" s="271"/>
      <c r="BO108" s="271"/>
      <c r="BP108" s="271"/>
      <c r="BQ108" s="271"/>
    </row>
    <row r="109" spans="1:69" s="270" customFormat="1" x14ac:dyDescent="0.2">
      <c r="A109" s="380"/>
      <c r="B109" s="381"/>
      <c r="C109" s="381"/>
      <c r="D109" s="381"/>
      <c r="E109" s="381"/>
      <c r="F109" s="381"/>
      <c r="G109" s="382"/>
      <c r="H109" s="382"/>
      <c r="I109" s="382"/>
      <c r="J109" s="382"/>
      <c r="K109" s="382"/>
      <c r="L109" s="383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271"/>
      <c r="BH109" s="271"/>
      <c r="BI109" s="271"/>
      <c r="BJ109" s="271"/>
      <c r="BK109" s="271"/>
      <c r="BL109" s="271"/>
      <c r="BM109" s="271"/>
      <c r="BN109" s="271"/>
      <c r="BO109" s="271"/>
      <c r="BP109" s="271"/>
      <c r="BQ109" s="271"/>
    </row>
    <row r="110" spans="1:69" s="270" customFormat="1" x14ac:dyDescent="0.2">
      <c r="A110" s="380"/>
      <c r="B110" s="381"/>
      <c r="C110" s="381"/>
      <c r="D110" s="381"/>
      <c r="E110" s="381"/>
      <c r="F110" s="381"/>
      <c r="G110" s="382"/>
      <c r="H110" s="382"/>
      <c r="I110" s="382"/>
      <c r="J110" s="382"/>
      <c r="K110" s="382"/>
      <c r="L110" s="383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271"/>
      <c r="BL110" s="271"/>
      <c r="BM110" s="271"/>
      <c r="BN110" s="271"/>
      <c r="BO110" s="271"/>
      <c r="BP110" s="271"/>
      <c r="BQ110" s="271"/>
    </row>
    <row r="111" spans="1:69" s="270" customFormat="1" x14ac:dyDescent="0.2">
      <c r="A111" s="380"/>
      <c r="B111" s="381"/>
      <c r="C111" s="381"/>
      <c r="D111" s="381"/>
      <c r="E111" s="381"/>
      <c r="F111" s="381"/>
      <c r="G111" s="382"/>
      <c r="H111" s="382"/>
      <c r="I111" s="382"/>
      <c r="J111" s="382"/>
      <c r="K111" s="382"/>
      <c r="L111" s="383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</row>
    <row r="112" spans="1:69" s="270" customFormat="1" x14ac:dyDescent="0.2">
      <c r="A112" s="380"/>
      <c r="B112" s="381"/>
      <c r="C112" s="381"/>
      <c r="D112" s="381"/>
      <c r="E112" s="381"/>
      <c r="F112" s="381"/>
      <c r="G112" s="382"/>
      <c r="H112" s="382"/>
      <c r="I112" s="382"/>
      <c r="J112" s="382"/>
      <c r="K112" s="382"/>
      <c r="L112" s="384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271"/>
      <c r="BL112" s="271"/>
      <c r="BM112" s="271"/>
      <c r="BN112" s="271"/>
      <c r="BO112" s="271"/>
      <c r="BP112" s="271"/>
      <c r="BQ112" s="271"/>
    </row>
    <row r="113" spans="1:69" s="270" customFormat="1" x14ac:dyDescent="0.2">
      <c r="A113" s="380"/>
      <c r="B113" s="381"/>
      <c r="C113" s="381"/>
      <c r="D113" s="381"/>
      <c r="E113" s="381"/>
      <c r="F113" s="381"/>
      <c r="G113" s="382"/>
      <c r="H113" s="382"/>
      <c r="I113" s="382"/>
      <c r="J113" s="382"/>
      <c r="K113" s="382"/>
      <c r="L113" s="383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271"/>
      <c r="BL113" s="271"/>
      <c r="BM113" s="271"/>
      <c r="BN113" s="271"/>
      <c r="BO113" s="271"/>
      <c r="BP113" s="271"/>
      <c r="BQ113" s="271"/>
    </row>
    <row r="114" spans="1:69" s="270" customFormat="1" x14ac:dyDescent="0.2">
      <c r="A114" s="380"/>
      <c r="B114" s="381"/>
      <c r="C114" s="381"/>
      <c r="D114" s="381"/>
      <c r="E114" s="381"/>
      <c r="F114" s="381"/>
      <c r="G114" s="382"/>
      <c r="H114" s="382"/>
      <c r="I114" s="382"/>
      <c r="J114" s="382"/>
      <c r="K114" s="382"/>
      <c r="L114" s="383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271"/>
      <c r="BE114" s="271"/>
      <c r="BF114" s="271"/>
      <c r="BG114" s="271"/>
      <c r="BH114" s="271"/>
      <c r="BI114" s="271"/>
      <c r="BJ114" s="271"/>
      <c r="BK114" s="271"/>
      <c r="BL114" s="271"/>
      <c r="BM114" s="271"/>
      <c r="BN114" s="271"/>
      <c r="BO114" s="271"/>
      <c r="BP114" s="271"/>
      <c r="BQ114" s="271"/>
    </row>
    <row r="115" spans="1:69" s="270" customFormat="1" x14ac:dyDescent="0.2">
      <c r="A115" s="380"/>
      <c r="B115" s="381"/>
      <c r="C115" s="381"/>
      <c r="D115" s="381"/>
      <c r="E115" s="381"/>
      <c r="F115" s="381"/>
      <c r="G115" s="382"/>
      <c r="H115" s="382"/>
      <c r="I115" s="382"/>
      <c r="J115" s="382"/>
      <c r="K115" s="382"/>
      <c r="L115" s="383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</row>
    <row r="116" spans="1:69" s="270" customFormat="1" x14ac:dyDescent="0.2">
      <c r="A116" s="380"/>
      <c r="B116" s="381"/>
      <c r="C116" s="381"/>
      <c r="D116" s="381"/>
      <c r="E116" s="381"/>
      <c r="F116" s="381"/>
      <c r="G116" s="382"/>
      <c r="H116" s="382"/>
      <c r="I116" s="382"/>
      <c r="J116" s="382"/>
      <c r="K116" s="382"/>
      <c r="L116" s="383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1"/>
      <c r="AU116" s="271"/>
      <c r="AV116" s="271"/>
      <c r="AW116" s="271"/>
      <c r="AX116" s="271"/>
      <c r="AY116" s="271"/>
      <c r="AZ116" s="271"/>
      <c r="BA116" s="271"/>
      <c r="BB116" s="271"/>
      <c r="BC116" s="271"/>
      <c r="BD116" s="271"/>
      <c r="BE116" s="271"/>
      <c r="BF116" s="271"/>
      <c r="BG116" s="271"/>
      <c r="BH116" s="271"/>
      <c r="BI116" s="271"/>
      <c r="BJ116" s="271"/>
      <c r="BK116" s="271"/>
      <c r="BL116" s="271"/>
      <c r="BM116" s="271"/>
      <c r="BN116" s="271"/>
      <c r="BO116" s="271"/>
      <c r="BP116" s="271"/>
      <c r="BQ116" s="271"/>
    </row>
    <row r="117" spans="1:69" s="270" customFormat="1" x14ac:dyDescent="0.2">
      <c r="A117" s="380"/>
      <c r="B117" s="381"/>
      <c r="C117" s="381"/>
      <c r="D117" s="381"/>
      <c r="E117" s="381"/>
      <c r="F117" s="381"/>
      <c r="G117" s="382"/>
      <c r="H117" s="382"/>
      <c r="I117" s="382"/>
      <c r="J117" s="382"/>
      <c r="K117" s="382"/>
      <c r="L117" s="383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1"/>
      <c r="AR117" s="271"/>
      <c r="AS117" s="271"/>
      <c r="AT117" s="271"/>
      <c r="AU117" s="271"/>
      <c r="AV117" s="271"/>
      <c r="AW117" s="271"/>
      <c r="AX117" s="271"/>
      <c r="AY117" s="271"/>
      <c r="AZ117" s="271"/>
      <c r="BA117" s="271"/>
      <c r="BB117" s="271"/>
      <c r="BC117" s="271"/>
      <c r="BD117" s="271"/>
      <c r="BE117" s="271"/>
      <c r="BF117" s="271"/>
      <c r="BG117" s="271"/>
      <c r="BH117" s="271"/>
      <c r="BI117" s="271"/>
      <c r="BJ117" s="271"/>
      <c r="BK117" s="271"/>
      <c r="BL117" s="271"/>
      <c r="BM117" s="271"/>
      <c r="BN117" s="271"/>
      <c r="BO117" s="271"/>
      <c r="BP117" s="271"/>
      <c r="BQ117" s="271"/>
    </row>
    <row r="118" spans="1:69" s="270" customFormat="1" x14ac:dyDescent="0.2">
      <c r="A118" s="380"/>
      <c r="B118" s="381"/>
      <c r="C118" s="381"/>
      <c r="D118" s="381"/>
      <c r="E118" s="381"/>
      <c r="F118" s="381"/>
      <c r="G118" s="382"/>
      <c r="H118" s="382"/>
      <c r="I118" s="382"/>
      <c r="J118" s="382"/>
      <c r="K118" s="382"/>
      <c r="L118" s="383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K118" s="271"/>
      <c r="AL118" s="271"/>
      <c r="AM118" s="271"/>
      <c r="AN118" s="271"/>
      <c r="AO118" s="271"/>
      <c r="AP118" s="271"/>
      <c r="AQ118" s="271"/>
      <c r="AR118" s="271"/>
      <c r="AS118" s="271"/>
      <c r="AT118" s="271"/>
      <c r="AU118" s="271"/>
      <c r="AV118" s="271"/>
      <c r="AW118" s="271"/>
      <c r="AX118" s="271"/>
      <c r="AY118" s="271"/>
      <c r="AZ118" s="271"/>
      <c r="BA118" s="271"/>
      <c r="BB118" s="271"/>
      <c r="BC118" s="271"/>
      <c r="BD118" s="271"/>
      <c r="BE118" s="271"/>
      <c r="BF118" s="271"/>
      <c r="BG118" s="271"/>
      <c r="BH118" s="271"/>
      <c r="BI118" s="271"/>
      <c r="BJ118" s="271"/>
      <c r="BK118" s="271"/>
      <c r="BL118" s="271"/>
      <c r="BM118" s="271"/>
      <c r="BN118" s="271"/>
      <c r="BO118" s="271"/>
      <c r="BP118" s="271"/>
      <c r="BQ118" s="271"/>
    </row>
    <row r="119" spans="1:69" s="270" customFormat="1" x14ac:dyDescent="0.2">
      <c r="A119" s="380"/>
      <c r="B119" s="381"/>
      <c r="C119" s="381"/>
      <c r="D119" s="381"/>
      <c r="E119" s="381"/>
      <c r="F119" s="381"/>
      <c r="G119" s="382"/>
      <c r="H119" s="382"/>
      <c r="I119" s="382"/>
      <c r="J119" s="382"/>
      <c r="K119" s="382"/>
      <c r="L119" s="383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  <c r="AN119" s="271"/>
      <c r="AO119" s="271"/>
      <c r="AP119" s="271"/>
      <c r="AQ119" s="271"/>
      <c r="AR119" s="271"/>
      <c r="AS119" s="271"/>
      <c r="AT119" s="271"/>
      <c r="AU119" s="271"/>
      <c r="AV119" s="271"/>
      <c r="AW119" s="271"/>
      <c r="AX119" s="271"/>
      <c r="AY119" s="271"/>
      <c r="AZ119" s="271"/>
      <c r="BA119" s="271"/>
      <c r="BB119" s="271"/>
      <c r="BC119" s="271"/>
      <c r="BD119" s="271"/>
      <c r="BE119" s="271"/>
      <c r="BF119" s="271"/>
      <c r="BG119" s="271"/>
      <c r="BH119" s="271"/>
      <c r="BI119" s="271"/>
      <c r="BJ119" s="271"/>
      <c r="BK119" s="271"/>
      <c r="BL119" s="271"/>
      <c r="BM119" s="271"/>
      <c r="BN119" s="271"/>
      <c r="BO119" s="271"/>
      <c r="BP119" s="271"/>
      <c r="BQ119" s="271"/>
    </row>
    <row r="120" spans="1:69" s="270" customFormat="1" x14ac:dyDescent="0.2">
      <c r="A120" s="380"/>
      <c r="B120" s="381"/>
      <c r="C120" s="381"/>
      <c r="D120" s="381"/>
      <c r="E120" s="381"/>
      <c r="F120" s="381"/>
      <c r="G120" s="382"/>
      <c r="H120" s="382"/>
      <c r="I120" s="382"/>
      <c r="J120" s="382"/>
      <c r="K120" s="382"/>
      <c r="L120" s="383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  <c r="BE120" s="271"/>
      <c r="BF120" s="271"/>
      <c r="BG120" s="271"/>
      <c r="BH120" s="271"/>
      <c r="BI120" s="271"/>
      <c r="BJ120" s="271"/>
      <c r="BK120" s="271"/>
      <c r="BL120" s="271"/>
      <c r="BM120" s="271"/>
      <c r="BN120" s="271"/>
      <c r="BO120" s="271"/>
      <c r="BP120" s="271"/>
      <c r="BQ120" s="271"/>
    </row>
    <row r="121" spans="1:69" x14ac:dyDescent="0.2">
      <c r="B121" s="383"/>
      <c r="C121" s="383"/>
      <c r="D121" s="383"/>
      <c r="E121" s="383"/>
      <c r="F121" s="383"/>
    </row>
    <row r="122" spans="1:69" x14ac:dyDescent="0.2">
      <c r="B122" s="383"/>
      <c r="C122" s="383"/>
      <c r="D122" s="383"/>
      <c r="E122" s="383"/>
      <c r="F122" s="383"/>
    </row>
    <row r="123" spans="1:69" x14ac:dyDescent="0.2">
      <c r="B123" s="383"/>
      <c r="C123" s="383"/>
      <c r="D123" s="383"/>
      <c r="E123" s="383"/>
      <c r="F123" s="383"/>
    </row>
    <row r="124" spans="1:69" x14ac:dyDescent="0.2">
      <c r="B124" s="383"/>
      <c r="C124" s="383"/>
      <c r="D124" s="383"/>
      <c r="E124" s="383"/>
      <c r="F124" s="383"/>
    </row>
    <row r="125" spans="1:69" x14ac:dyDescent="0.2">
      <c r="B125" s="383"/>
      <c r="C125" s="383"/>
      <c r="D125" s="383"/>
      <c r="E125" s="383"/>
      <c r="F125" s="383"/>
    </row>
    <row r="126" spans="1:69" x14ac:dyDescent="0.2">
      <c r="B126" s="383"/>
      <c r="C126" s="383"/>
      <c r="D126" s="383"/>
      <c r="E126" s="383"/>
      <c r="F126" s="383"/>
    </row>
    <row r="127" spans="1:69" x14ac:dyDescent="0.2">
      <c r="B127" s="383"/>
      <c r="C127" s="383"/>
      <c r="D127" s="383"/>
      <c r="E127" s="383"/>
      <c r="F127" s="383"/>
    </row>
    <row r="128" spans="1:69" x14ac:dyDescent="0.2">
      <c r="B128" s="383"/>
      <c r="C128" s="383"/>
      <c r="D128" s="383"/>
      <c r="E128" s="383"/>
      <c r="F128" s="383"/>
    </row>
    <row r="129" spans="2:6" x14ac:dyDescent="0.2">
      <c r="B129" s="383"/>
      <c r="C129" s="383"/>
      <c r="D129" s="383"/>
      <c r="E129" s="383"/>
      <c r="F129" s="383"/>
    </row>
    <row r="130" spans="2:6" x14ac:dyDescent="0.2">
      <c r="B130" s="383"/>
      <c r="C130" s="383"/>
      <c r="D130" s="383"/>
      <c r="E130" s="383"/>
      <c r="F130" s="383"/>
    </row>
    <row r="131" spans="2:6" x14ac:dyDescent="0.2">
      <c r="B131" s="383"/>
      <c r="C131" s="383"/>
      <c r="D131" s="383"/>
      <c r="E131" s="383"/>
      <c r="F131" s="383"/>
    </row>
  </sheetData>
  <mergeCells count="3">
    <mergeCell ref="A3:L3"/>
    <mergeCell ref="B4:F4"/>
    <mergeCell ref="G4:K4"/>
  </mergeCells>
  <conditionalFormatting sqref="B6:K103">
    <cfRule type="cellIs" dxfId="18" priority="1" operator="lessThan">
      <formula>0.05</formula>
    </cfRule>
  </conditionalFormatting>
  <printOptions horizontalCentered="1" verticalCentered="1"/>
  <pageMargins left="0.19685039370078741" right="0.19685039370078741" top="0" bottom="0" header="0.19685039370078741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Q130"/>
  <sheetViews>
    <sheetView zoomScaleNormal="100" zoomScaleSheetLayoutView="95" workbookViewId="0">
      <selection activeCell="E16" sqref="E16"/>
    </sheetView>
  </sheetViews>
  <sheetFormatPr defaultColWidth="9.140625" defaultRowHeight="12.75" x14ac:dyDescent="0.2"/>
  <cols>
    <col min="1" max="1" width="31.42578125" style="116" customWidth="1"/>
    <col min="2" max="3" width="9.7109375" style="235" bestFit="1" customWidth="1"/>
    <col min="4" max="6" width="9.28515625" style="235" customWidth="1"/>
    <col min="7" max="7" width="9.85546875" style="235" customWidth="1"/>
    <col min="8" max="8" width="10.42578125" style="235" bestFit="1" customWidth="1"/>
    <col min="9" max="11" width="10.28515625" style="235" customWidth="1"/>
    <col min="12" max="12" width="35.7109375" style="240" customWidth="1"/>
    <col min="13" max="13" width="5.42578125" style="234" customWidth="1"/>
    <col min="14" max="16384" width="9.140625" style="235"/>
  </cols>
  <sheetData>
    <row r="1" spans="1:69" s="393" customFormat="1" ht="15" x14ac:dyDescent="0.25">
      <c r="A1" s="388" t="s">
        <v>362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  <c r="M1" s="391"/>
    </row>
    <row r="2" spans="1:69" s="407" customFormat="1" ht="15" x14ac:dyDescent="0.25">
      <c r="A2" s="403" t="s">
        <v>361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5"/>
      <c r="M2" s="406"/>
    </row>
    <row r="3" spans="1:69" s="407" customFormat="1" ht="15" x14ac:dyDescent="0.25">
      <c r="A3" s="412" t="s">
        <v>304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06"/>
    </row>
    <row r="4" spans="1:69" ht="20.25" customHeight="1" thickBot="1" x14ac:dyDescent="0.3">
      <c r="A4" s="8" t="s">
        <v>0</v>
      </c>
      <c r="B4" s="399" t="s">
        <v>1</v>
      </c>
      <c r="C4" s="399"/>
      <c r="D4" s="399"/>
      <c r="E4" s="399"/>
      <c r="F4" s="399"/>
      <c r="G4" s="399" t="s">
        <v>273</v>
      </c>
      <c r="H4" s="399"/>
      <c r="I4" s="399"/>
      <c r="J4" s="399"/>
      <c r="K4" s="399"/>
      <c r="L4" s="9" t="s">
        <v>3</v>
      </c>
    </row>
    <row r="5" spans="1:69" s="101" customFormat="1" ht="15.75" customHeight="1" thickBot="1" x14ac:dyDescent="0.25">
      <c r="A5" s="192"/>
      <c r="B5" s="222">
        <v>2011</v>
      </c>
      <c r="C5" s="222">
        <v>2012</v>
      </c>
      <c r="D5" s="255">
        <v>2013</v>
      </c>
      <c r="E5" s="222">
        <v>2014</v>
      </c>
      <c r="F5" s="263">
        <v>2015</v>
      </c>
      <c r="G5" s="222">
        <v>2011</v>
      </c>
      <c r="H5" s="222">
        <v>2012</v>
      </c>
      <c r="I5" s="255">
        <v>2013</v>
      </c>
      <c r="J5" s="222">
        <v>2014</v>
      </c>
      <c r="K5" s="263">
        <v>2015</v>
      </c>
      <c r="L5" s="193" t="s">
        <v>4</v>
      </c>
      <c r="M5" s="100"/>
    </row>
    <row r="6" spans="1:69" s="101" customFormat="1" ht="19.5" customHeight="1" thickBot="1" x14ac:dyDescent="0.25">
      <c r="A6" s="194" t="s">
        <v>5</v>
      </c>
      <c r="B6" s="15">
        <v>44262.937484999995</v>
      </c>
      <c r="C6" s="15">
        <v>44789.781628999997</v>
      </c>
      <c r="D6" s="15">
        <v>45186.368248999999</v>
      </c>
      <c r="E6" s="15">
        <v>46191.742595999996</v>
      </c>
      <c r="F6" s="130">
        <v>37545.666094</v>
      </c>
      <c r="G6" s="15">
        <v>21649.934079999999</v>
      </c>
      <c r="H6" s="15">
        <v>21417.184364000001</v>
      </c>
      <c r="I6" s="15">
        <v>21965.433267999997</v>
      </c>
      <c r="J6" s="15">
        <v>23815.815611999999</v>
      </c>
      <c r="K6" s="130">
        <v>22036.81998</v>
      </c>
      <c r="L6" s="195" t="s">
        <v>6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</row>
    <row r="7" spans="1:69" ht="19.5" customHeight="1" x14ac:dyDescent="0.2">
      <c r="A7" s="17" t="s">
        <v>7</v>
      </c>
      <c r="B7" s="18">
        <v>24877.999049999999</v>
      </c>
      <c r="C7" s="18">
        <v>24635.261187</v>
      </c>
      <c r="D7" s="18">
        <v>25962.095846</v>
      </c>
      <c r="E7" s="18">
        <v>26618.094024999999</v>
      </c>
      <c r="F7" s="131">
        <v>22262.468185000002</v>
      </c>
      <c r="G7" s="19">
        <v>13992.904264000001</v>
      </c>
      <c r="H7" s="19">
        <v>13540.684107999999</v>
      </c>
      <c r="I7" s="19">
        <v>14550.355694</v>
      </c>
      <c r="J7" s="18">
        <v>16071.590410999999</v>
      </c>
      <c r="K7" s="131">
        <v>14900.561</v>
      </c>
      <c r="L7" s="37" t="s">
        <v>8</v>
      </c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</row>
    <row r="8" spans="1:69" ht="20.100000000000001" customHeight="1" x14ac:dyDescent="0.2">
      <c r="A8" s="86" t="s">
        <v>9</v>
      </c>
      <c r="B8" s="22">
        <v>19370.206948999999</v>
      </c>
      <c r="C8" s="22">
        <v>20148.054733000001</v>
      </c>
      <c r="D8" s="22">
        <v>19210.101744</v>
      </c>
      <c r="E8" s="22">
        <v>19342.72913</v>
      </c>
      <c r="F8" s="132">
        <v>15133.995009</v>
      </c>
      <c r="G8" s="22">
        <v>7324.4450939999997</v>
      </c>
      <c r="H8" s="22">
        <v>7630.3941370000002</v>
      </c>
      <c r="I8" s="22">
        <v>7095.7998829999997</v>
      </c>
      <c r="J8" s="22">
        <v>7323.0877890000002</v>
      </c>
      <c r="K8" s="132">
        <v>6861.9076489999998</v>
      </c>
      <c r="L8" s="196" t="s">
        <v>10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</row>
    <row r="9" spans="1:69" ht="23.25" customHeight="1" x14ac:dyDescent="0.2">
      <c r="A9" s="86" t="s">
        <v>296</v>
      </c>
      <c r="B9" s="22">
        <v>3888.048828</v>
      </c>
      <c r="C9" s="22">
        <v>4351.9857300000003</v>
      </c>
      <c r="D9" s="22">
        <v>4320.7249879999999</v>
      </c>
      <c r="E9" s="22">
        <v>3374.2169530000001</v>
      </c>
      <c r="F9" s="132">
        <v>1120.9040259999999</v>
      </c>
      <c r="G9" s="22" t="s">
        <v>293</v>
      </c>
      <c r="H9" s="22">
        <v>7.8232999999999997E-2</v>
      </c>
      <c r="I9" s="22">
        <v>0.329399</v>
      </c>
      <c r="J9" s="22" t="s">
        <v>293</v>
      </c>
      <c r="K9" s="132" t="s">
        <v>293</v>
      </c>
      <c r="L9" s="196" t="s">
        <v>268</v>
      </c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</row>
    <row r="10" spans="1:69" ht="20.100000000000001" customHeight="1" thickBot="1" x14ac:dyDescent="0.25">
      <c r="A10" s="197" t="s">
        <v>179</v>
      </c>
      <c r="B10" s="18">
        <v>14.731486</v>
      </c>
      <c r="C10" s="18">
        <v>6.4657090000000004</v>
      </c>
      <c r="D10" s="18">
        <v>14.170659000000001</v>
      </c>
      <c r="E10" s="18">
        <v>230.91944100000001</v>
      </c>
      <c r="F10" s="131">
        <v>149.2029</v>
      </c>
      <c r="G10" s="18">
        <v>332.584722</v>
      </c>
      <c r="H10" s="18">
        <v>246.10611900000001</v>
      </c>
      <c r="I10" s="18">
        <v>319.277691</v>
      </c>
      <c r="J10" s="18">
        <v>421.13741199999998</v>
      </c>
      <c r="K10" s="131">
        <v>274.35133100000002</v>
      </c>
      <c r="L10" s="198" t="s">
        <v>190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</row>
    <row r="11" spans="1:69" s="101" customFormat="1" ht="13.5" thickBot="1" x14ac:dyDescent="0.25">
      <c r="A11" s="192" t="s">
        <v>11</v>
      </c>
      <c r="B11" s="27">
        <v>24347.074118</v>
      </c>
      <c r="C11" s="27">
        <v>25279.381669999999</v>
      </c>
      <c r="D11" s="27">
        <v>25831.405671</v>
      </c>
      <c r="E11" s="27">
        <v>26716.258099999999</v>
      </c>
      <c r="F11" s="133">
        <v>22304.294974</v>
      </c>
      <c r="G11" s="27">
        <v>13432.176143000001</v>
      </c>
      <c r="H11" s="27">
        <v>12910.07188</v>
      </c>
      <c r="I11" s="27">
        <v>14069.515169</v>
      </c>
      <c r="J11" s="27">
        <v>15620.42849</v>
      </c>
      <c r="K11" s="133">
        <v>14413.149471999999</v>
      </c>
      <c r="L11" s="199" t="s">
        <v>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</row>
    <row r="12" spans="1:69" ht="18" customHeight="1" thickBot="1" x14ac:dyDescent="0.25">
      <c r="A12" s="200" t="s">
        <v>283</v>
      </c>
      <c r="B12" s="30">
        <v>20355.792152999999</v>
      </c>
      <c r="C12" s="30">
        <v>20537.922431999999</v>
      </c>
      <c r="D12" s="30">
        <v>21633.221371</v>
      </c>
      <c r="E12" s="30">
        <v>22457.391864000001</v>
      </c>
      <c r="F12" s="64">
        <v>18691.486210999999</v>
      </c>
      <c r="G12" s="31">
        <v>12639.731438999999</v>
      </c>
      <c r="H12" s="31">
        <v>12213.699107</v>
      </c>
      <c r="I12" s="31">
        <v>13202.110301000001</v>
      </c>
      <c r="J12" s="31">
        <v>14682.250698</v>
      </c>
      <c r="K12" s="134">
        <v>13608.767405000001</v>
      </c>
      <c r="L12" s="201" t="s">
        <v>288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</row>
    <row r="13" spans="1:69" ht="15.75" customHeight="1" x14ac:dyDescent="0.2">
      <c r="A13" s="33" t="s">
        <v>13</v>
      </c>
      <c r="B13" s="22">
        <v>21054.921623999999</v>
      </c>
      <c r="C13" s="22">
        <v>21220.797397999999</v>
      </c>
      <c r="D13" s="22">
        <v>22618.501863000001</v>
      </c>
      <c r="E13" s="19">
        <v>23616.136170999998</v>
      </c>
      <c r="F13" s="150">
        <v>19790.361862000002</v>
      </c>
      <c r="G13" s="34">
        <v>12712.9902</v>
      </c>
      <c r="H13" s="34">
        <v>12170.988621</v>
      </c>
      <c r="I13" s="34">
        <v>13298.184241999999</v>
      </c>
      <c r="J13" s="34">
        <v>15132.092331</v>
      </c>
      <c r="K13" s="135">
        <v>13963.073785</v>
      </c>
      <c r="L13" s="35" t="s">
        <v>14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</row>
    <row r="14" spans="1:69" ht="15.75" customHeight="1" x14ac:dyDescent="0.2">
      <c r="A14" s="202" t="s">
        <v>15</v>
      </c>
      <c r="B14" s="18">
        <v>19855.872834999998</v>
      </c>
      <c r="C14" s="18">
        <v>20082.036296999999</v>
      </c>
      <c r="D14" s="18">
        <v>21235.177943999999</v>
      </c>
      <c r="E14" s="18">
        <v>22062.428682000002</v>
      </c>
      <c r="F14" s="131">
        <v>18341.585439999999</v>
      </c>
      <c r="G14" s="18">
        <v>12253.652620000001</v>
      </c>
      <c r="H14" s="18">
        <v>11791.946002999999</v>
      </c>
      <c r="I14" s="18">
        <v>12751.228428</v>
      </c>
      <c r="J14" s="18">
        <v>14446.533412999999</v>
      </c>
      <c r="K14" s="131">
        <v>13399.832159</v>
      </c>
      <c r="L14" s="37" t="s">
        <v>16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</row>
    <row r="15" spans="1:69" x14ac:dyDescent="0.2">
      <c r="A15" s="41" t="s">
        <v>17</v>
      </c>
      <c r="B15" s="39">
        <v>186.533185</v>
      </c>
      <c r="C15" s="39">
        <v>134.89274599999999</v>
      </c>
      <c r="D15" s="39">
        <v>172.89196100000001</v>
      </c>
      <c r="E15" s="39">
        <v>220.99499399999999</v>
      </c>
      <c r="F15" s="136">
        <v>182.77962299999999</v>
      </c>
      <c r="G15" s="39">
        <v>84.009189000000006</v>
      </c>
      <c r="H15" s="7">
        <v>107.993681</v>
      </c>
      <c r="I15" s="39">
        <v>138.599538</v>
      </c>
      <c r="J15" s="39">
        <v>190.10994400000001</v>
      </c>
      <c r="K15" s="136">
        <v>174.117604</v>
      </c>
      <c r="L15" s="42" t="s">
        <v>18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</row>
    <row r="16" spans="1:69" x14ac:dyDescent="0.2">
      <c r="A16" s="41" t="s">
        <v>19</v>
      </c>
      <c r="B16" s="39">
        <v>843.22945600000003</v>
      </c>
      <c r="C16" s="39">
        <v>737.66806899999995</v>
      </c>
      <c r="D16" s="39">
        <v>808.504233</v>
      </c>
      <c r="E16" s="39">
        <v>980.59617100000003</v>
      </c>
      <c r="F16" s="136">
        <v>617.59539299999994</v>
      </c>
      <c r="G16" s="39">
        <v>433.10524099999998</v>
      </c>
      <c r="H16" s="39">
        <v>402.59848399999998</v>
      </c>
      <c r="I16" s="39">
        <v>565.68291699999997</v>
      </c>
      <c r="J16" s="39">
        <v>436.88521500000002</v>
      </c>
      <c r="K16" s="136">
        <v>370.80383699999999</v>
      </c>
      <c r="L16" s="42" t="s">
        <v>20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</row>
    <row r="17" spans="1:69" x14ac:dyDescent="0.2">
      <c r="A17" s="41" t="s">
        <v>21</v>
      </c>
      <c r="B17" s="39">
        <v>76.507936000000001</v>
      </c>
      <c r="C17" s="39">
        <v>183.014028</v>
      </c>
      <c r="D17" s="39">
        <v>249.744181</v>
      </c>
      <c r="E17" s="39">
        <v>200.245373</v>
      </c>
      <c r="F17" s="136">
        <v>60.411217999999998</v>
      </c>
      <c r="G17" s="39">
        <v>23.634557999999998</v>
      </c>
      <c r="H17" s="39">
        <v>42.629469</v>
      </c>
      <c r="I17" s="39">
        <v>21.113707999999999</v>
      </c>
      <c r="J17" s="39">
        <v>19.123515999999999</v>
      </c>
      <c r="K17" s="136">
        <v>33.853566000000001</v>
      </c>
      <c r="L17" s="42" t="s">
        <v>22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</row>
    <row r="18" spans="1:69" x14ac:dyDescent="0.2">
      <c r="A18" s="41" t="s">
        <v>23</v>
      </c>
      <c r="B18" s="39">
        <v>181.49922699999999</v>
      </c>
      <c r="C18" s="39">
        <v>151.75082800000001</v>
      </c>
      <c r="D18" s="39">
        <v>164.50272200000001</v>
      </c>
      <c r="E18" s="39">
        <v>184.48171500000001</v>
      </c>
      <c r="F18" s="136">
        <v>199.33369400000001</v>
      </c>
      <c r="G18" s="39">
        <v>6.7547129999999997</v>
      </c>
      <c r="H18" s="39">
        <v>8.3951899999999995</v>
      </c>
      <c r="I18" s="39">
        <v>3.7279339999999999</v>
      </c>
      <c r="J18" s="39">
        <v>5.4232719999999999</v>
      </c>
      <c r="K18" s="136">
        <v>3.822203</v>
      </c>
      <c r="L18" s="42" t="s">
        <v>24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</row>
    <row r="19" spans="1:69" x14ac:dyDescent="0.2">
      <c r="A19" s="41" t="s">
        <v>25</v>
      </c>
      <c r="B19" s="39">
        <v>6308.9343209999997</v>
      </c>
      <c r="C19" s="39">
        <v>5548.4610359999997</v>
      </c>
      <c r="D19" s="39">
        <v>5849.1244960000004</v>
      </c>
      <c r="E19" s="39">
        <v>6225.0493299999998</v>
      </c>
      <c r="F19" s="136">
        <v>4755.4050269999998</v>
      </c>
      <c r="G19" s="39">
        <v>4564.2088759999997</v>
      </c>
      <c r="H19" s="39">
        <v>4619.4847760000002</v>
      </c>
      <c r="I19" s="39">
        <v>4717.3096480000004</v>
      </c>
      <c r="J19" s="39">
        <v>4951.1058929999999</v>
      </c>
      <c r="K19" s="136">
        <v>4389.426813</v>
      </c>
      <c r="L19" s="42" t="s">
        <v>26</v>
      </c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</row>
    <row r="20" spans="1:69" x14ac:dyDescent="0.2">
      <c r="A20" s="41" t="s">
        <v>27</v>
      </c>
      <c r="B20" s="39">
        <v>1981.2776739999999</v>
      </c>
      <c r="C20" s="39">
        <v>2139.3916949999998</v>
      </c>
      <c r="D20" s="39">
        <v>2167.2274560000001</v>
      </c>
      <c r="E20" s="39">
        <v>2398.3432720000001</v>
      </c>
      <c r="F20" s="136">
        <v>2179.6115049999999</v>
      </c>
      <c r="G20" s="39">
        <v>618.48889499999996</v>
      </c>
      <c r="H20" s="39">
        <v>644.76237600000002</v>
      </c>
      <c r="I20" s="39">
        <v>597.19068500000003</v>
      </c>
      <c r="J20" s="39">
        <v>681.77721799999995</v>
      </c>
      <c r="K20" s="136">
        <v>569.95966699999997</v>
      </c>
      <c r="L20" s="42" t="s">
        <v>320</v>
      </c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</row>
    <row r="21" spans="1:69" x14ac:dyDescent="0.2">
      <c r="A21" s="41" t="s">
        <v>28</v>
      </c>
      <c r="B21" s="39">
        <v>88.655647999999999</v>
      </c>
      <c r="C21" s="39">
        <v>51.855978</v>
      </c>
      <c r="D21" s="39">
        <v>115.68711999999999</v>
      </c>
      <c r="E21" s="39">
        <v>46.572426999999998</v>
      </c>
      <c r="F21" s="136">
        <v>50.034604999999999</v>
      </c>
      <c r="G21" s="39">
        <v>18.464029</v>
      </c>
      <c r="H21" s="39">
        <v>13.47681</v>
      </c>
      <c r="I21" s="39">
        <v>19.143319000000002</v>
      </c>
      <c r="J21" s="39">
        <v>14.871256000000001</v>
      </c>
      <c r="K21" s="136">
        <v>36.15361</v>
      </c>
      <c r="L21" s="42" t="s">
        <v>29</v>
      </c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</row>
    <row r="22" spans="1:69" x14ac:dyDescent="0.2">
      <c r="A22" s="41" t="s">
        <v>30</v>
      </c>
      <c r="B22" s="39">
        <v>146.55012300000001</v>
      </c>
      <c r="C22" s="39">
        <v>141.86471599999999</v>
      </c>
      <c r="D22" s="39">
        <v>120.87510899999999</v>
      </c>
      <c r="E22" s="39">
        <v>258.10253399999999</v>
      </c>
      <c r="F22" s="136">
        <v>106.187901</v>
      </c>
      <c r="G22" s="39">
        <v>45.732238000000002</v>
      </c>
      <c r="H22" s="39">
        <v>106.40799</v>
      </c>
      <c r="I22" s="39">
        <v>103.919943</v>
      </c>
      <c r="J22" s="39">
        <v>111.14238899999999</v>
      </c>
      <c r="K22" s="136">
        <v>160.669949</v>
      </c>
      <c r="L22" s="42" t="s">
        <v>31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</row>
    <row r="23" spans="1:69" x14ac:dyDescent="0.2">
      <c r="A23" s="41" t="s">
        <v>32</v>
      </c>
      <c r="B23" s="39">
        <v>2297.3766919999998</v>
      </c>
      <c r="C23" s="39">
        <v>2196.33482</v>
      </c>
      <c r="D23" s="39">
        <v>2412.9211439999999</v>
      </c>
      <c r="E23" s="39">
        <v>2277.5126780000001</v>
      </c>
      <c r="F23" s="136">
        <v>2052.5247399999998</v>
      </c>
      <c r="G23" s="39">
        <v>908.10954000000004</v>
      </c>
      <c r="H23" s="39">
        <v>782.34834499999999</v>
      </c>
      <c r="I23" s="39">
        <v>829.84111700000005</v>
      </c>
      <c r="J23" s="39">
        <v>1023.774261</v>
      </c>
      <c r="K23" s="136">
        <v>975.45778800000005</v>
      </c>
      <c r="L23" s="42" t="s">
        <v>321</v>
      </c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</row>
    <row r="24" spans="1:69" x14ac:dyDescent="0.2">
      <c r="A24" s="41" t="s">
        <v>33</v>
      </c>
      <c r="B24" s="39">
        <v>26.13636</v>
      </c>
      <c r="C24" s="39">
        <v>17.491593999999999</v>
      </c>
      <c r="D24" s="39">
        <v>20.613496999999999</v>
      </c>
      <c r="E24" s="39">
        <v>18.781393999999999</v>
      </c>
      <c r="F24" s="136">
        <v>11.2782</v>
      </c>
      <c r="G24" s="39">
        <v>3.0548160000000002</v>
      </c>
      <c r="H24" s="39">
        <v>1.346678</v>
      </c>
      <c r="I24" s="39">
        <v>4.1453610000000003</v>
      </c>
      <c r="J24" s="39">
        <v>6.1671300000000002</v>
      </c>
      <c r="K24" s="136">
        <v>5.1164009999999998</v>
      </c>
      <c r="L24" s="42" t="s">
        <v>34</v>
      </c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</row>
    <row r="25" spans="1:69" x14ac:dyDescent="0.2">
      <c r="A25" s="41" t="s">
        <v>35</v>
      </c>
      <c r="B25" s="39">
        <v>729.11505999999997</v>
      </c>
      <c r="C25" s="39">
        <v>666.75725</v>
      </c>
      <c r="D25" s="39">
        <v>717.62633000000005</v>
      </c>
      <c r="E25" s="39">
        <v>935.72947199999999</v>
      </c>
      <c r="F25" s="136">
        <v>695.31482700000004</v>
      </c>
      <c r="G25" s="39">
        <v>673.74556900000005</v>
      </c>
      <c r="H25" s="39">
        <v>621.35022400000003</v>
      </c>
      <c r="I25" s="39">
        <v>654.05248099999994</v>
      </c>
      <c r="J25" s="39">
        <v>662.190425</v>
      </c>
      <c r="K25" s="136">
        <v>670.84899099999996</v>
      </c>
      <c r="L25" s="42" t="s">
        <v>36</v>
      </c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</row>
    <row r="26" spans="1:69" x14ac:dyDescent="0.2">
      <c r="A26" s="41" t="s">
        <v>37</v>
      </c>
      <c r="B26" s="39">
        <v>754.01623400000005</v>
      </c>
      <c r="C26" s="39">
        <v>730.65060000000005</v>
      </c>
      <c r="D26" s="39">
        <v>1041.018237</v>
      </c>
      <c r="E26" s="39">
        <v>917.80731200000002</v>
      </c>
      <c r="F26" s="136">
        <v>1024.842416</v>
      </c>
      <c r="G26" s="39">
        <v>283.42562299999997</v>
      </c>
      <c r="H26" s="39">
        <v>261.52892400000002</v>
      </c>
      <c r="I26" s="39">
        <v>285.18061899999998</v>
      </c>
      <c r="J26" s="39">
        <v>297.14660800000001</v>
      </c>
      <c r="K26" s="136">
        <v>287.843614</v>
      </c>
      <c r="L26" s="42" t="s">
        <v>38</v>
      </c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</row>
    <row r="27" spans="1:69" x14ac:dyDescent="0.2">
      <c r="A27" s="41" t="s">
        <v>39</v>
      </c>
      <c r="B27" s="39">
        <v>4858.5570299999999</v>
      </c>
      <c r="C27" s="39">
        <v>5901.4475309999998</v>
      </c>
      <c r="D27" s="39">
        <v>6119.7709219999997</v>
      </c>
      <c r="E27" s="39">
        <v>6161.2099260000005</v>
      </c>
      <c r="F27" s="136">
        <v>5224.6554589999996</v>
      </c>
      <c r="G27" s="39">
        <v>3953.7589370000001</v>
      </c>
      <c r="H27" s="39">
        <v>3540.9147589999998</v>
      </c>
      <c r="I27" s="39">
        <v>4142.0886799999998</v>
      </c>
      <c r="J27" s="39">
        <v>5206.0353050000003</v>
      </c>
      <c r="K27" s="136">
        <v>4997.3825310000002</v>
      </c>
      <c r="L27" s="42" t="s">
        <v>196</v>
      </c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</row>
    <row r="28" spans="1:69" x14ac:dyDescent="0.2">
      <c r="A28" s="41" t="s">
        <v>40</v>
      </c>
      <c r="B28" s="39">
        <v>491.78327200000001</v>
      </c>
      <c r="C28" s="39">
        <v>497.45872400000002</v>
      </c>
      <c r="D28" s="39">
        <v>422.324567</v>
      </c>
      <c r="E28" s="39">
        <v>405.79926599999999</v>
      </c>
      <c r="F28" s="136">
        <v>363.098007</v>
      </c>
      <c r="G28" s="39">
        <v>32.282569000000002</v>
      </c>
      <c r="H28" s="39">
        <v>41.642282000000002</v>
      </c>
      <c r="I28" s="39">
        <v>75.550166000000004</v>
      </c>
      <c r="J28" s="39">
        <v>126.06063399999999</v>
      </c>
      <c r="K28" s="136">
        <v>109.088143</v>
      </c>
      <c r="L28" s="42" t="s">
        <v>41</v>
      </c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</row>
    <row r="29" spans="1:69" ht="25.5" x14ac:dyDescent="0.2">
      <c r="A29" s="203" t="s">
        <v>229</v>
      </c>
      <c r="B29" s="39">
        <v>885.70061699999997</v>
      </c>
      <c r="C29" s="39">
        <v>982.99668199999996</v>
      </c>
      <c r="D29" s="39">
        <v>852.34596899999997</v>
      </c>
      <c r="E29" s="39">
        <v>831.20281799999998</v>
      </c>
      <c r="F29" s="136">
        <v>818.51282500000002</v>
      </c>
      <c r="G29" s="39">
        <v>604.87782700000002</v>
      </c>
      <c r="H29" s="39">
        <v>597.06601499999999</v>
      </c>
      <c r="I29" s="39">
        <v>593.68231200000002</v>
      </c>
      <c r="J29" s="39">
        <v>714.72034699999995</v>
      </c>
      <c r="K29" s="136">
        <v>615.28744200000006</v>
      </c>
      <c r="L29" s="204" t="s">
        <v>228</v>
      </c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</row>
    <row r="30" spans="1:69" x14ac:dyDescent="0.2">
      <c r="A30" s="197" t="s">
        <v>43</v>
      </c>
      <c r="B30" s="18">
        <v>1199.0487889999999</v>
      </c>
      <c r="C30" s="18">
        <v>1138.7611010000001</v>
      </c>
      <c r="D30" s="18">
        <v>1383.3239189999999</v>
      </c>
      <c r="E30" s="18">
        <v>1553.7074889999999</v>
      </c>
      <c r="F30" s="131">
        <v>1448.7764219999999</v>
      </c>
      <c r="G30" s="18">
        <v>459.33758</v>
      </c>
      <c r="H30" s="18">
        <v>379.042618</v>
      </c>
      <c r="I30" s="18">
        <v>546.95581400000003</v>
      </c>
      <c r="J30" s="18">
        <v>685.55891799999995</v>
      </c>
      <c r="K30" s="131">
        <v>563.241626</v>
      </c>
      <c r="L30" s="198" t="s">
        <v>44</v>
      </c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</row>
    <row r="31" spans="1:69" x14ac:dyDescent="0.2">
      <c r="A31" s="41" t="s">
        <v>65</v>
      </c>
      <c r="B31" s="39">
        <v>29.260570999999999</v>
      </c>
      <c r="C31" s="39">
        <v>56.89141</v>
      </c>
      <c r="D31" s="39">
        <v>97.418880999999999</v>
      </c>
      <c r="E31" s="39">
        <v>106.89357099999999</v>
      </c>
      <c r="F31" s="136">
        <v>76.558626000000004</v>
      </c>
      <c r="G31" s="39">
        <v>34.877955999999998</v>
      </c>
      <c r="H31" s="39">
        <v>28.956318</v>
      </c>
      <c r="I31" s="39">
        <v>31.776678</v>
      </c>
      <c r="J31" s="39">
        <v>69.798475999999994</v>
      </c>
      <c r="K31" s="136">
        <v>91.128962000000001</v>
      </c>
      <c r="L31" s="42" t="s">
        <v>66</v>
      </c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</row>
    <row r="32" spans="1:69" x14ac:dyDescent="0.2">
      <c r="A32" s="41" t="s">
        <v>45</v>
      </c>
      <c r="B32" s="47">
        <v>2.8602219999999998</v>
      </c>
      <c r="C32" s="47">
        <v>1.337906</v>
      </c>
      <c r="D32" s="47">
        <v>0.49673299999999998</v>
      </c>
      <c r="E32" s="47">
        <v>1.977984</v>
      </c>
      <c r="F32" s="137">
        <v>2.7868900000000001</v>
      </c>
      <c r="G32" s="47">
        <v>0.83044899999999999</v>
      </c>
      <c r="H32" s="47">
        <v>17.762661999999999</v>
      </c>
      <c r="I32" s="47">
        <v>0.63541899999999996</v>
      </c>
      <c r="J32" s="47">
        <v>1.7635099999999999</v>
      </c>
      <c r="K32" s="137">
        <v>1.387724</v>
      </c>
      <c r="L32" s="42" t="s">
        <v>46</v>
      </c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</row>
    <row r="33" spans="1:69" x14ac:dyDescent="0.2">
      <c r="A33" s="41" t="s">
        <v>47</v>
      </c>
      <c r="B33" s="39">
        <v>129.04530700000001</v>
      </c>
      <c r="C33" s="39">
        <v>124.41677199999999</v>
      </c>
      <c r="D33" s="39">
        <v>176.51906600000001</v>
      </c>
      <c r="E33" s="39">
        <v>207.89358799999999</v>
      </c>
      <c r="F33" s="136">
        <v>185.096585</v>
      </c>
      <c r="G33" s="39">
        <v>5.7810980000000001</v>
      </c>
      <c r="H33" s="39">
        <v>12.30894</v>
      </c>
      <c r="I33" s="39">
        <v>26.835615000000001</v>
      </c>
      <c r="J33" s="39">
        <v>57.311990000000002</v>
      </c>
      <c r="K33" s="136">
        <v>56.390455000000003</v>
      </c>
      <c r="L33" s="42" t="s">
        <v>48</v>
      </c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</row>
    <row r="34" spans="1:69" x14ac:dyDescent="0.2">
      <c r="A34" s="41" t="s">
        <v>49</v>
      </c>
      <c r="B34" s="39">
        <v>118.774856</v>
      </c>
      <c r="C34" s="39">
        <v>96.303606000000002</v>
      </c>
      <c r="D34" s="39">
        <v>117.444587</v>
      </c>
      <c r="E34" s="39">
        <v>161.516559</v>
      </c>
      <c r="F34" s="136">
        <v>173.16726299999999</v>
      </c>
      <c r="G34" s="39">
        <v>5.0376909999999997</v>
      </c>
      <c r="H34" s="39">
        <v>9.606363</v>
      </c>
      <c r="I34" s="39">
        <v>11.481669</v>
      </c>
      <c r="J34" s="39">
        <v>25.510301999999999</v>
      </c>
      <c r="K34" s="136">
        <v>22.004957000000001</v>
      </c>
      <c r="L34" s="42" t="s">
        <v>50</v>
      </c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</row>
    <row r="35" spans="1:69" x14ac:dyDescent="0.2">
      <c r="A35" s="41" t="s">
        <v>51</v>
      </c>
      <c r="B35" s="39">
        <v>202.313312</v>
      </c>
      <c r="C35" s="39">
        <v>254.79408699999999</v>
      </c>
      <c r="D35" s="39">
        <v>339.56560300000001</v>
      </c>
      <c r="E35" s="39">
        <v>500.46208000000001</v>
      </c>
      <c r="F35" s="136">
        <v>354.42458900000003</v>
      </c>
      <c r="G35" s="39">
        <v>113.75037399999999</v>
      </c>
      <c r="H35" s="39">
        <v>106.872452</v>
      </c>
      <c r="I35" s="39">
        <v>124.70658</v>
      </c>
      <c r="J35" s="39">
        <v>152.765434</v>
      </c>
      <c r="K35" s="136">
        <v>165.588548</v>
      </c>
      <c r="L35" s="42" t="s">
        <v>52</v>
      </c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</row>
    <row r="36" spans="1:69" x14ac:dyDescent="0.2">
      <c r="A36" s="41" t="s">
        <v>69</v>
      </c>
      <c r="B36" s="39">
        <v>367.48155800000001</v>
      </c>
      <c r="C36" s="39">
        <v>390.72763200000003</v>
      </c>
      <c r="D36" s="39">
        <v>465.19505099999998</v>
      </c>
      <c r="E36" s="39">
        <v>309.62074999999999</v>
      </c>
      <c r="F36" s="136">
        <v>252.18954199999999</v>
      </c>
      <c r="G36" s="39">
        <v>80.211736000000002</v>
      </c>
      <c r="H36" s="39">
        <v>87.616140000000001</v>
      </c>
      <c r="I36" s="39">
        <v>119.20464800000001</v>
      </c>
      <c r="J36" s="39">
        <v>137.38470699999999</v>
      </c>
      <c r="K36" s="136">
        <v>126.628506</v>
      </c>
      <c r="L36" s="42" t="s">
        <v>70</v>
      </c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</row>
    <row r="37" spans="1:69" x14ac:dyDescent="0.2">
      <c r="A37" s="41" t="s">
        <v>53</v>
      </c>
      <c r="B37" s="39">
        <v>65.268713000000005</v>
      </c>
      <c r="C37" s="39">
        <v>57.466056000000002</v>
      </c>
      <c r="D37" s="39">
        <v>91.442406000000005</v>
      </c>
      <c r="E37" s="39">
        <v>114.156756</v>
      </c>
      <c r="F37" s="136">
        <v>123.957459</v>
      </c>
      <c r="G37" s="39">
        <v>44.046064999999999</v>
      </c>
      <c r="H37" s="39">
        <v>33.493591000000002</v>
      </c>
      <c r="I37" s="39">
        <v>42.906364000000004</v>
      </c>
      <c r="J37" s="39">
        <v>53.020049999999998</v>
      </c>
      <c r="K37" s="136">
        <v>29.039961000000002</v>
      </c>
      <c r="L37" s="42" t="s">
        <v>54</v>
      </c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</row>
    <row r="38" spans="1:69" x14ac:dyDescent="0.2">
      <c r="A38" s="41" t="s">
        <v>55</v>
      </c>
      <c r="B38" s="39">
        <v>284.04424999999998</v>
      </c>
      <c r="C38" s="39">
        <v>156.823632</v>
      </c>
      <c r="D38" s="39">
        <v>95.241591999999997</v>
      </c>
      <c r="E38" s="39">
        <v>151.18620100000001</v>
      </c>
      <c r="F38" s="136">
        <v>280.59546799999998</v>
      </c>
      <c r="G38" s="39">
        <v>174.802211</v>
      </c>
      <c r="H38" s="39">
        <v>82.426152000000002</v>
      </c>
      <c r="I38" s="39">
        <v>189.408841</v>
      </c>
      <c r="J38" s="39">
        <v>188.00444899999999</v>
      </c>
      <c r="K38" s="136">
        <v>71.072513000000001</v>
      </c>
      <c r="L38" s="48" t="s">
        <v>56</v>
      </c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</row>
    <row r="39" spans="1:69" s="101" customFormat="1" ht="25.5" x14ac:dyDescent="0.2">
      <c r="A39" s="205" t="s">
        <v>57</v>
      </c>
      <c r="B39" s="22">
        <v>434.27883700000001</v>
      </c>
      <c r="C39" s="22">
        <v>453.64345600000001</v>
      </c>
      <c r="D39" s="22">
        <v>379.39343400000001</v>
      </c>
      <c r="E39" s="22">
        <v>355.63262800000001</v>
      </c>
      <c r="F39" s="132">
        <v>341.07867099999999</v>
      </c>
      <c r="G39" s="22">
        <v>341.40745099999998</v>
      </c>
      <c r="H39" s="22">
        <v>322.697767</v>
      </c>
      <c r="I39" s="22">
        <v>284.82146999999998</v>
      </c>
      <c r="J39" s="22">
        <v>226.20132899999999</v>
      </c>
      <c r="K39" s="132">
        <v>202.680578</v>
      </c>
      <c r="L39" s="87" t="s">
        <v>235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</row>
    <row r="40" spans="1:69" x14ac:dyDescent="0.2">
      <c r="A40" s="41" t="s">
        <v>59</v>
      </c>
      <c r="B40" s="39">
        <v>124.557864</v>
      </c>
      <c r="C40" s="39">
        <v>214.234835</v>
      </c>
      <c r="D40" s="39">
        <v>125.632186</v>
      </c>
      <c r="E40" s="39">
        <v>51.94641</v>
      </c>
      <c r="F40" s="136">
        <v>72.440675999999996</v>
      </c>
      <c r="G40" s="39">
        <v>84.676266999999996</v>
      </c>
      <c r="H40" s="39">
        <v>93.858659000000003</v>
      </c>
      <c r="I40" s="39">
        <v>83.323902000000004</v>
      </c>
      <c r="J40" s="39">
        <v>80.849761000000001</v>
      </c>
      <c r="K40" s="136">
        <v>81.978183000000001</v>
      </c>
      <c r="L40" s="42" t="s">
        <v>60</v>
      </c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</row>
    <row r="41" spans="1:69" x14ac:dyDescent="0.2">
      <c r="A41" s="41" t="s">
        <v>61</v>
      </c>
      <c r="B41" s="39">
        <v>307.27423700000003</v>
      </c>
      <c r="C41" s="39">
        <v>231.50070299999999</v>
      </c>
      <c r="D41" s="39">
        <v>247.76206999999999</v>
      </c>
      <c r="E41" s="39">
        <v>301.71883000000003</v>
      </c>
      <c r="F41" s="136">
        <v>266.35233399999998</v>
      </c>
      <c r="G41" s="39">
        <v>250.92873700000001</v>
      </c>
      <c r="H41" s="39">
        <v>228.23333500000001</v>
      </c>
      <c r="I41" s="39">
        <v>198.883893</v>
      </c>
      <c r="J41" s="39">
        <v>142.271478</v>
      </c>
      <c r="K41" s="136">
        <v>117.187134</v>
      </c>
      <c r="L41" s="42" t="s">
        <v>62</v>
      </c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</row>
    <row r="42" spans="1:69" x14ac:dyDescent="0.2">
      <c r="A42" s="41" t="s">
        <v>55</v>
      </c>
      <c r="B42" s="51">
        <v>2.446736</v>
      </c>
      <c r="C42" s="51">
        <v>7.9079179999999996</v>
      </c>
      <c r="D42" s="51">
        <v>5.9991779999999997</v>
      </c>
      <c r="E42" s="39">
        <v>1.9673879999999999</v>
      </c>
      <c r="F42" s="136">
        <v>2.2856610000000002</v>
      </c>
      <c r="G42" s="39">
        <v>5.8024469999999999</v>
      </c>
      <c r="H42" s="39">
        <v>0.60577300000000001</v>
      </c>
      <c r="I42" s="39">
        <v>2.6136750000000002</v>
      </c>
      <c r="J42" s="39">
        <v>3.0800900000000002</v>
      </c>
      <c r="K42" s="136">
        <v>3.5152610000000002</v>
      </c>
      <c r="L42" s="48" t="s">
        <v>56</v>
      </c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</row>
    <row r="43" spans="1:69" s="101" customFormat="1" ht="13.5" thickBot="1" x14ac:dyDescent="0.25">
      <c r="A43" s="52" t="s">
        <v>333</v>
      </c>
      <c r="B43" s="54">
        <v>65.640480999999994</v>
      </c>
      <c r="C43" s="54">
        <v>2.2426789999999999</v>
      </c>
      <c r="D43" s="54">
        <v>18.649992999999998</v>
      </c>
      <c r="E43" s="54">
        <v>39.330553999999999</v>
      </c>
      <c r="F43" s="138">
        <v>8.8221000000000007</v>
      </c>
      <c r="G43" s="54">
        <v>44.671368000000001</v>
      </c>
      <c r="H43" s="54">
        <v>99.055336999999994</v>
      </c>
      <c r="I43" s="54">
        <v>166.06040300000001</v>
      </c>
      <c r="J43" s="54">
        <v>9.5159559999999992</v>
      </c>
      <c r="K43" s="138">
        <v>6.2546679999999997</v>
      </c>
      <c r="L43" s="55" t="s">
        <v>64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</row>
    <row r="44" spans="1:69" s="101" customFormat="1" ht="20.25" customHeight="1" thickBot="1" x14ac:dyDescent="0.25">
      <c r="A44" s="206" t="s">
        <v>284</v>
      </c>
      <c r="B44" s="57">
        <v>3991.2819650000001</v>
      </c>
      <c r="C44" s="57">
        <v>4741.4592380000004</v>
      </c>
      <c r="D44" s="57">
        <v>4198.1842999999999</v>
      </c>
      <c r="E44" s="57">
        <v>4258.8662359999998</v>
      </c>
      <c r="F44" s="139">
        <v>3612.808763</v>
      </c>
      <c r="G44" s="57">
        <v>792.444704</v>
      </c>
      <c r="H44" s="57">
        <v>696.37277300000005</v>
      </c>
      <c r="I44" s="57">
        <v>867.40486799999996</v>
      </c>
      <c r="J44" s="57">
        <v>938.17779199999995</v>
      </c>
      <c r="K44" s="139">
        <v>804.38206700000001</v>
      </c>
      <c r="L44" s="207" t="s">
        <v>287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</row>
    <row r="45" spans="1:69" x14ac:dyDescent="0.2">
      <c r="A45" s="41" t="s">
        <v>243</v>
      </c>
      <c r="B45" s="39">
        <v>35.471617000000002</v>
      </c>
      <c r="C45" s="39">
        <v>28.474133999999999</v>
      </c>
      <c r="D45" s="39">
        <v>8.014602</v>
      </c>
      <c r="E45" s="39">
        <v>4.1113489999999997</v>
      </c>
      <c r="F45" s="136">
        <v>9.8903490000000005</v>
      </c>
      <c r="G45" s="39">
        <v>0.95904</v>
      </c>
      <c r="H45" s="39">
        <v>2.1556350000000002</v>
      </c>
      <c r="I45" s="39">
        <v>0.64543099999999998</v>
      </c>
      <c r="J45" s="39">
        <v>1.3252029999999999</v>
      </c>
      <c r="K45" s="136">
        <v>2.2966839999999999</v>
      </c>
      <c r="L45" s="42" t="s">
        <v>263</v>
      </c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</row>
    <row r="46" spans="1:69" x14ac:dyDescent="0.2">
      <c r="A46" s="41" t="s">
        <v>71</v>
      </c>
      <c r="B46" s="39">
        <v>2047.7495100000001</v>
      </c>
      <c r="C46" s="39">
        <v>2350.4979840000001</v>
      </c>
      <c r="D46" s="39">
        <v>1906.9915060000001</v>
      </c>
      <c r="E46" s="39">
        <v>1948.4756950000001</v>
      </c>
      <c r="F46" s="136">
        <v>1620.895053</v>
      </c>
      <c r="G46" s="39">
        <v>266.10816699999998</v>
      </c>
      <c r="H46" s="39">
        <v>251.62241900000001</v>
      </c>
      <c r="I46" s="39">
        <v>272.44449700000001</v>
      </c>
      <c r="J46" s="39">
        <v>209.34212400000001</v>
      </c>
      <c r="K46" s="136">
        <v>168.93139300000001</v>
      </c>
      <c r="L46" s="42" t="s">
        <v>72</v>
      </c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</row>
    <row r="47" spans="1:69" x14ac:dyDescent="0.2">
      <c r="A47" s="41" t="s">
        <v>73</v>
      </c>
      <c r="B47" s="39">
        <v>676.82798600000001</v>
      </c>
      <c r="C47" s="39">
        <v>751.93251199999997</v>
      </c>
      <c r="D47" s="39">
        <v>582.59671500000002</v>
      </c>
      <c r="E47" s="39">
        <v>650.41752699999995</v>
      </c>
      <c r="F47" s="136">
        <v>514.02737100000002</v>
      </c>
      <c r="G47" s="39">
        <v>34.442413000000002</v>
      </c>
      <c r="H47" s="39">
        <v>44.362386000000001</v>
      </c>
      <c r="I47" s="39">
        <v>31.686066</v>
      </c>
      <c r="J47" s="39">
        <v>19.568187999999999</v>
      </c>
      <c r="K47" s="136">
        <v>19.556699999999999</v>
      </c>
      <c r="L47" s="42" t="s">
        <v>74</v>
      </c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</row>
    <row r="48" spans="1:69" s="101" customFormat="1" ht="13.5" thickBot="1" x14ac:dyDescent="0.25">
      <c r="A48" s="59" t="s">
        <v>334</v>
      </c>
      <c r="B48" s="60">
        <v>32.184063000000002</v>
      </c>
      <c r="C48" s="60">
        <v>471.79350699999998</v>
      </c>
      <c r="D48" s="60">
        <v>317.25755800000002</v>
      </c>
      <c r="E48" s="60">
        <v>102.15417600000001</v>
      </c>
      <c r="F48" s="140">
        <v>19.219567999999999</v>
      </c>
      <c r="G48" s="60">
        <v>31.597504000000001</v>
      </c>
      <c r="H48" s="60">
        <v>19.189715</v>
      </c>
      <c r="I48" s="60">
        <v>15.67306</v>
      </c>
      <c r="J48" s="60">
        <v>22.383358999999999</v>
      </c>
      <c r="K48" s="140">
        <v>50.355663999999997</v>
      </c>
      <c r="L48" s="61" t="s">
        <v>197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</row>
    <row r="49" spans="1:69" ht="13.5" thickBot="1" x14ac:dyDescent="0.25">
      <c r="A49" s="194" t="s">
        <v>76</v>
      </c>
      <c r="B49" s="27">
        <v>5967.1623890000001</v>
      </c>
      <c r="C49" s="27">
        <v>5336.292488</v>
      </c>
      <c r="D49" s="27">
        <v>5426.2324099999996</v>
      </c>
      <c r="E49" s="27">
        <v>5280.0908209999998</v>
      </c>
      <c r="F49" s="133">
        <v>4234.5823769999997</v>
      </c>
      <c r="G49" s="27">
        <v>2458.8493790000002</v>
      </c>
      <c r="H49" s="27">
        <v>2577.186549</v>
      </c>
      <c r="I49" s="27">
        <v>2527.770415</v>
      </c>
      <c r="J49" s="27">
        <v>2324.831439</v>
      </c>
      <c r="K49" s="133">
        <v>1840.076417</v>
      </c>
      <c r="L49" s="208" t="s">
        <v>77</v>
      </c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</row>
    <row r="50" spans="1:69" s="101" customFormat="1" ht="20.25" customHeight="1" thickBot="1" x14ac:dyDescent="0.25">
      <c r="A50" s="209" t="s">
        <v>7</v>
      </c>
      <c r="B50" s="30">
        <v>3955.1509030000002</v>
      </c>
      <c r="C50" s="30">
        <v>3309.8088400000001</v>
      </c>
      <c r="D50" s="30">
        <v>3818.9639309999998</v>
      </c>
      <c r="E50" s="30">
        <v>3568.4361610000001</v>
      </c>
      <c r="F50" s="64">
        <v>2838.4331269999998</v>
      </c>
      <c r="G50" s="30">
        <v>1029.259217</v>
      </c>
      <c r="H50" s="30">
        <v>996.46012299999995</v>
      </c>
      <c r="I50" s="30">
        <v>994.43890899999997</v>
      </c>
      <c r="J50" s="30">
        <v>1017.5860249999999</v>
      </c>
      <c r="K50" s="64">
        <v>967.94163300000002</v>
      </c>
      <c r="L50" s="210" t="s">
        <v>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</row>
    <row r="51" spans="1:69" x14ac:dyDescent="0.2">
      <c r="A51" s="41" t="s">
        <v>78</v>
      </c>
      <c r="B51" s="39">
        <v>363.88545699999997</v>
      </c>
      <c r="C51" s="39">
        <v>450.82510400000001</v>
      </c>
      <c r="D51" s="39">
        <v>422.12251700000002</v>
      </c>
      <c r="E51" s="39">
        <v>348.612233</v>
      </c>
      <c r="F51" s="136">
        <v>397.58877100000001</v>
      </c>
      <c r="G51" s="39">
        <v>45.624555000000001</v>
      </c>
      <c r="H51" s="39">
        <v>66.687584999999999</v>
      </c>
      <c r="I51" s="39">
        <v>67.777181999999996</v>
      </c>
      <c r="J51" s="39">
        <v>160.66341600000001</v>
      </c>
      <c r="K51" s="136">
        <v>196.19606300000001</v>
      </c>
      <c r="L51" s="42" t="s">
        <v>79</v>
      </c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</row>
    <row r="52" spans="1:69" ht="13.5" thickBot="1" x14ac:dyDescent="0.25">
      <c r="A52" s="41" t="s">
        <v>80</v>
      </c>
      <c r="B52" s="39">
        <v>3591.2654459999999</v>
      </c>
      <c r="C52" s="39">
        <v>2858.9837360000001</v>
      </c>
      <c r="D52" s="39">
        <v>3396.841414</v>
      </c>
      <c r="E52" s="39">
        <v>3219.8239279999998</v>
      </c>
      <c r="F52" s="136">
        <v>2440.8443560000001</v>
      </c>
      <c r="G52" s="39">
        <v>983.63466200000005</v>
      </c>
      <c r="H52" s="39">
        <v>929.77253800000005</v>
      </c>
      <c r="I52" s="39">
        <v>926.66172700000004</v>
      </c>
      <c r="J52" s="39">
        <v>856.92260899999997</v>
      </c>
      <c r="K52" s="136">
        <v>771.74557000000004</v>
      </c>
      <c r="L52" s="42" t="s">
        <v>232</v>
      </c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</row>
    <row r="53" spans="1:69" s="101" customFormat="1" ht="20.25" customHeight="1" thickBot="1" x14ac:dyDescent="0.25">
      <c r="A53" s="211" t="s">
        <v>81</v>
      </c>
      <c r="B53" s="30">
        <v>2012.0114860000001</v>
      </c>
      <c r="C53" s="30">
        <v>2026.4836479999999</v>
      </c>
      <c r="D53" s="30">
        <v>1607.2684790000001</v>
      </c>
      <c r="E53" s="30">
        <v>1711.6546599999999</v>
      </c>
      <c r="F53" s="64">
        <v>1396.1492499999999</v>
      </c>
      <c r="G53" s="30">
        <v>1429.590162</v>
      </c>
      <c r="H53" s="30">
        <v>1580.7264259999999</v>
      </c>
      <c r="I53" s="30">
        <v>1533.331506</v>
      </c>
      <c r="J53" s="30">
        <v>1307.245414</v>
      </c>
      <c r="K53" s="64">
        <v>872.13478399999997</v>
      </c>
      <c r="L53" s="210" t="s">
        <v>82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</row>
    <row r="54" spans="1:69" ht="25.5" x14ac:dyDescent="0.2">
      <c r="A54" s="205" t="s">
        <v>83</v>
      </c>
      <c r="B54" s="67">
        <v>1962.544907</v>
      </c>
      <c r="C54" s="67">
        <v>2007.3221820000001</v>
      </c>
      <c r="D54" s="67">
        <v>1569.341629</v>
      </c>
      <c r="E54" s="67">
        <v>1574.7804900000001</v>
      </c>
      <c r="F54" s="141">
        <v>1353.650648</v>
      </c>
      <c r="G54" s="67">
        <v>1414.224831</v>
      </c>
      <c r="H54" s="67">
        <v>1565.145307</v>
      </c>
      <c r="I54" s="67">
        <v>1508.3324009999999</v>
      </c>
      <c r="J54" s="67">
        <v>1292.3698879999999</v>
      </c>
      <c r="K54" s="141">
        <v>858.31006100000002</v>
      </c>
      <c r="L54" s="87" t="s">
        <v>322</v>
      </c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</row>
    <row r="55" spans="1:69" x14ac:dyDescent="0.2">
      <c r="A55" s="41" t="s">
        <v>85</v>
      </c>
      <c r="B55" s="39">
        <v>560.93587600000001</v>
      </c>
      <c r="C55" s="39">
        <v>630.36888999999996</v>
      </c>
      <c r="D55" s="39">
        <v>550.30234299999995</v>
      </c>
      <c r="E55" s="39">
        <v>581.17229799999996</v>
      </c>
      <c r="F55" s="136">
        <v>411.654697</v>
      </c>
      <c r="G55" s="39">
        <v>87.337626999999998</v>
      </c>
      <c r="H55" s="39">
        <v>94.115168999999995</v>
      </c>
      <c r="I55" s="39">
        <v>42.082371000000002</v>
      </c>
      <c r="J55" s="39">
        <v>40.735810999999998</v>
      </c>
      <c r="K55" s="136">
        <v>3.922329</v>
      </c>
      <c r="L55" s="42" t="s">
        <v>86</v>
      </c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</row>
    <row r="56" spans="1:69" x14ac:dyDescent="0.2">
      <c r="A56" s="41" t="s">
        <v>87</v>
      </c>
      <c r="B56" s="39">
        <v>0.14007</v>
      </c>
      <c r="C56" s="39">
        <v>0.163491</v>
      </c>
      <c r="D56" s="39">
        <v>0.325515</v>
      </c>
      <c r="E56" s="39">
        <v>0.42702400000000001</v>
      </c>
      <c r="F56" s="136">
        <v>0.40646900000000002</v>
      </c>
      <c r="G56" s="39" t="s">
        <v>293</v>
      </c>
      <c r="H56" s="39">
        <v>0.18473200000000001</v>
      </c>
      <c r="I56" s="39">
        <v>0.17746899999999999</v>
      </c>
      <c r="J56" s="39" t="s">
        <v>293</v>
      </c>
      <c r="K56" s="136" t="s">
        <v>293</v>
      </c>
      <c r="L56" s="42" t="s">
        <v>88</v>
      </c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</row>
    <row r="57" spans="1:69" x14ac:dyDescent="0.2">
      <c r="A57" s="41" t="s">
        <v>89</v>
      </c>
      <c r="B57" s="39">
        <v>1040.8625850000001</v>
      </c>
      <c r="C57" s="39">
        <v>1013.233578</v>
      </c>
      <c r="D57" s="39">
        <v>805.53225899999995</v>
      </c>
      <c r="E57" s="39">
        <v>548.34407899999997</v>
      </c>
      <c r="F57" s="136">
        <v>624.70071900000005</v>
      </c>
      <c r="G57" s="39">
        <v>1118.201378</v>
      </c>
      <c r="H57" s="39">
        <v>1266.3699979999999</v>
      </c>
      <c r="I57" s="39">
        <v>1311.583097</v>
      </c>
      <c r="J57" s="39">
        <v>1088.6087689999999</v>
      </c>
      <c r="K57" s="136">
        <v>664.94548399999996</v>
      </c>
      <c r="L57" s="42" t="s">
        <v>90</v>
      </c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</row>
    <row r="58" spans="1:69" ht="15.75" customHeight="1" x14ac:dyDescent="0.2">
      <c r="A58" s="41" t="s">
        <v>91</v>
      </c>
      <c r="B58" s="39">
        <v>13.519942</v>
      </c>
      <c r="C58" s="39">
        <v>11.750956</v>
      </c>
      <c r="D58" s="39">
        <v>18.962418</v>
      </c>
      <c r="E58" s="39">
        <v>20.050484999999998</v>
      </c>
      <c r="F58" s="136">
        <v>36.869799999999998</v>
      </c>
      <c r="G58" s="39">
        <v>0.84956900000000002</v>
      </c>
      <c r="H58" s="39">
        <v>1.7114799999999999</v>
      </c>
      <c r="I58" s="39">
        <v>3.3482539999999998</v>
      </c>
      <c r="J58" s="39">
        <v>8.8159449999999993</v>
      </c>
      <c r="K58" s="136">
        <v>12.153378999999999</v>
      </c>
      <c r="L58" s="233" t="s">
        <v>175</v>
      </c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</row>
    <row r="59" spans="1:69" x14ac:dyDescent="0.2">
      <c r="A59" s="41" t="s">
        <v>93</v>
      </c>
      <c r="B59" s="39">
        <v>5.2203480000000004</v>
      </c>
      <c r="C59" s="39">
        <v>5.1334759999999999</v>
      </c>
      <c r="D59" s="39">
        <v>6.2397559999999999</v>
      </c>
      <c r="E59" s="39">
        <v>6.1286339999999999</v>
      </c>
      <c r="F59" s="136">
        <v>7.7944389999999997</v>
      </c>
      <c r="G59" s="39">
        <v>6.7109000000000002E-2</v>
      </c>
      <c r="H59" s="39">
        <v>0.41914000000000001</v>
      </c>
      <c r="I59" s="39">
        <v>0.83170100000000002</v>
      </c>
      <c r="J59" s="39">
        <v>1.393316</v>
      </c>
      <c r="K59" s="136">
        <v>2.1764640000000002</v>
      </c>
      <c r="L59" s="42" t="s">
        <v>323</v>
      </c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</row>
    <row r="60" spans="1:69" x14ac:dyDescent="0.2">
      <c r="A60" s="41" t="s">
        <v>95</v>
      </c>
      <c r="B60" s="39">
        <v>60.463073999999999</v>
      </c>
      <c r="C60" s="39">
        <v>45.803491999999999</v>
      </c>
      <c r="D60" s="39">
        <v>49.726864999999997</v>
      </c>
      <c r="E60" s="39">
        <v>153.350739</v>
      </c>
      <c r="F60" s="136">
        <v>68.281115</v>
      </c>
      <c r="G60" s="39">
        <v>94.493602999999993</v>
      </c>
      <c r="H60" s="39">
        <v>112.508664</v>
      </c>
      <c r="I60" s="39">
        <v>75.409931</v>
      </c>
      <c r="J60" s="39">
        <v>95.860574999999997</v>
      </c>
      <c r="K60" s="136">
        <v>98.351755999999995</v>
      </c>
      <c r="L60" s="42" t="s">
        <v>96</v>
      </c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</row>
    <row r="61" spans="1:69" x14ac:dyDescent="0.2">
      <c r="A61" s="41" t="s">
        <v>55</v>
      </c>
      <c r="B61" s="51">
        <v>281.40301199999999</v>
      </c>
      <c r="C61" s="51">
        <v>300.86829899999998</v>
      </c>
      <c r="D61" s="51">
        <v>138.25247300000001</v>
      </c>
      <c r="E61" s="51">
        <v>265.307231</v>
      </c>
      <c r="F61" s="159">
        <v>203.943409</v>
      </c>
      <c r="G61" s="39">
        <v>113.27554499999999</v>
      </c>
      <c r="H61" s="39">
        <v>89.836123999999998</v>
      </c>
      <c r="I61" s="39">
        <v>74.899578000000005</v>
      </c>
      <c r="J61" s="39">
        <v>56.955114000000002</v>
      </c>
      <c r="K61" s="136">
        <v>76.760649000000001</v>
      </c>
      <c r="L61" s="42" t="s">
        <v>56</v>
      </c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</row>
    <row r="62" spans="1:69" ht="13.5" thickBot="1" x14ac:dyDescent="0.25">
      <c r="A62" s="86" t="s">
        <v>324</v>
      </c>
      <c r="B62" s="39">
        <v>49.466579000000003</v>
      </c>
      <c r="C62" s="39">
        <v>19.161466000000001</v>
      </c>
      <c r="D62" s="39">
        <v>37.926850000000002</v>
      </c>
      <c r="E62" s="39">
        <v>136.87416999999999</v>
      </c>
      <c r="F62" s="136">
        <v>42.498601999999998</v>
      </c>
      <c r="G62" s="68">
        <v>15.365330999999999</v>
      </c>
      <c r="H62" s="68">
        <v>15.581118999999999</v>
      </c>
      <c r="I62" s="68">
        <v>24.999105</v>
      </c>
      <c r="J62" s="68">
        <v>14.875526000000001</v>
      </c>
      <c r="K62" s="142">
        <v>13.824723000000001</v>
      </c>
      <c r="L62" s="87" t="s">
        <v>98</v>
      </c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</row>
    <row r="63" spans="1:69" ht="13.5" thickBot="1" x14ac:dyDescent="0.25">
      <c r="A63" s="194" t="s">
        <v>99</v>
      </c>
      <c r="B63" s="15">
        <v>104.872765</v>
      </c>
      <c r="C63" s="15">
        <v>85.758504000000002</v>
      </c>
      <c r="D63" s="15">
        <v>110.092544</v>
      </c>
      <c r="E63" s="15">
        <v>131.34746899999999</v>
      </c>
      <c r="F63" s="130">
        <v>82.642471</v>
      </c>
      <c r="G63" s="15">
        <v>161.28247400000001</v>
      </c>
      <c r="H63" s="15">
        <v>98.225144999999998</v>
      </c>
      <c r="I63" s="15">
        <v>76.861586000000003</v>
      </c>
      <c r="J63" s="15">
        <v>141.12897000000001</v>
      </c>
      <c r="K63" s="130">
        <v>83.270116000000002</v>
      </c>
      <c r="L63" s="208" t="s">
        <v>100</v>
      </c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</row>
    <row r="64" spans="1:69" ht="20.25" customHeight="1" thickBot="1" x14ac:dyDescent="0.25">
      <c r="A64" s="209" t="s">
        <v>7</v>
      </c>
      <c r="B64" s="30">
        <v>104.685593</v>
      </c>
      <c r="C64" s="30">
        <v>85.518817999999996</v>
      </c>
      <c r="D64" s="30">
        <v>109.99118900000001</v>
      </c>
      <c r="E64" s="30">
        <v>131.33534499999999</v>
      </c>
      <c r="F64" s="64">
        <v>82.568341000000004</v>
      </c>
      <c r="G64" s="30">
        <v>159.56913700000001</v>
      </c>
      <c r="H64" s="30">
        <v>95.613731000000001</v>
      </c>
      <c r="I64" s="30">
        <v>74.711606000000003</v>
      </c>
      <c r="J64" s="30">
        <v>138.36194900000001</v>
      </c>
      <c r="K64" s="64">
        <v>81.336180999999996</v>
      </c>
      <c r="L64" s="210" t="s">
        <v>101</v>
      </c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</row>
    <row r="65" spans="1:69" x14ac:dyDescent="0.2">
      <c r="A65" s="41" t="s">
        <v>102</v>
      </c>
      <c r="B65" s="39">
        <v>24.835408000000001</v>
      </c>
      <c r="C65" s="39">
        <v>27.409656999999999</v>
      </c>
      <c r="D65" s="39">
        <v>41.961480000000002</v>
      </c>
      <c r="E65" s="39">
        <v>57.356720000000003</v>
      </c>
      <c r="F65" s="136">
        <v>24.562501999999999</v>
      </c>
      <c r="G65" s="39">
        <v>46.132959</v>
      </c>
      <c r="H65" s="39">
        <v>31.764505</v>
      </c>
      <c r="I65" s="39">
        <v>12.134061000000001</v>
      </c>
      <c r="J65" s="39">
        <v>67.017009999999999</v>
      </c>
      <c r="K65" s="136">
        <v>19.719308999999999</v>
      </c>
      <c r="L65" s="42" t="s">
        <v>325</v>
      </c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</row>
    <row r="66" spans="1:69" ht="13.5" thickBot="1" x14ac:dyDescent="0.25">
      <c r="A66" s="41" t="s">
        <v>104</v>
      </c>
      <c r="B66" s="39">
        <v>79.850184999999996</v>
      </c>
      <c r="C66" s="39">
        <v>58.109161</v>
      </c>
      <c r="D66" s="39">
        <v>68.029708999999997</v>
      </c>
      <c r="E66" s="39">
        <v>73.978624999999994</v>
      </c>
      <c r="F66" s="136">
        <v>58.005839000000002</v>
      </c>
      <c r="G66" s="39">
        <v>113.436178</v>
      </c>
      <c r="H66" s="39">
        <v>63.849226000000002</v>
      </c>
      <c r="I66" s="39">
        <v>62.577545000000001</v>
      </c>
      <c r="J66" s="39">
        <v>71.344938999999997</v>
      </c>
      <c r="K66" s="136">
        <v>61.616872000000001</v>
      </c>
      <c r="L66" s="42" t="s">
        <v>105</v>
      </c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</row>
    <row r="67" spans="1:69" ht="20.25" customHeight="1" thickBot="1" x14ac:dyDescent="0.25">
      <c r="A67" s="211" t="s">
        <v>81</v>
      </c>
      <c r="B67" s="30">
        <v>0.18717200000000001</v>
      </c>
      <c r="C67" s="30">
        <v>0.23968600000000001</v>
      </c>
      <c r="D67" s="30">
        <v>0.101355</v>
      </c>
      <c r="E67" s="30" t="s">
        <v>293</v>
      </c>
      <c r="F67" s="64">
        <v>7.4130000000000001E-2</v>
      </c>
      <c r="G67" s="30">
        <v>1.7133370000000001</v>
      </c>
      <c r="H67" s="30">
        <v>2.6114139999999999</v>
      </c>
      <c r="I67" s="30">
        <v>2.1499799999999998</v>
      </c>
      <c r="J67" s="30">
        <v>2.7670210000000002</v>
      </c>
      <c r="K67" s="64">
        <v>1.933935</v>
      </c>
      <c r="L67" s="212" t="s">
        <v>106</v>
      </c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</row>
    <row r="68" spans="1:69" ht="13.5" thickBot="1" x14ac:dyDescent="0.25">
      <c r="A68" s="213" t="s">
        <v>107</v>
      </c>
      <c r="B68" s="15">
        <v>12262.22206</v>
      </c>
      <c r="C68" s="15">
        <v>12534.632051000001</v>
      </c>
      <c r="D68" s="15">
        <v>12183.301517</v>
      </c>
      <c r="E68" s="15">
        <v>12193.661456</v>
      </c>
      <c r="F68" s="130">
        <v>9461.8403139999991</v>
      </c>
      <c r="G68" s="15">
        <v>4190.1907199999996</v>
      </c>
      <c r="H68" s="15">
        <v>4071.9537190000001</v>
      </c>
      <c r="I68" s="15">
        <v>3528.8739780000001</v>
      </c>
      <c r="J68" s="15">
        <v>3807.9612590000002</v>
      </c>
      <c r="K68" s="130">
        <v>3849.547865</v>
      </c>
      <c r="L68" s="214" t="s">
        <v>108</v>
      </c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</row>
    <row r="69" spans="1:69" ht="20.25" customHeight="1" thickBot="1" x14ac:dyDescent="0.25">
      <c r="A69" s="209" t="s">
        <v>225</v>
      </c>
      <c r="B69" s="30">
        <v>416.11335500000001</v>
      </c>
      <c r="C69" s="30">
        <v>653.17139899999995</v>
      </c>
      <c r="D69" s="30">
        <v>321.51459299999999</v>
      </c>
      <c r="E69" s="30">
        <v>345.743245</v>
      </c>
      <c r="F69" s="64">
        <v>286.47734600000001</v>
      </c>
      <c r="G69" s="30">
        <v>153.81868700000001</v>
      </c>
      <c r="H69" s="30">
        <v>204.52321699999999</v>
      </c>
      <c r="I69" s="30">
        <v>261.61693300000002</v>
      </c>
      <c r="J69" s="30">
        <v>218.073849</v>
      </c>
      <c r="K69" s="64">
        <v>164.39135999999999</v>
      </c>
      <c r="L69" s="212" t="s">
        <v>208</v>
      </c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</row>
    <row r="70" spans="1:69" ht="13.5" thickBot="1" x14ac:dyDescent="0.25">
      <c r="A70" s="215" t="s">
        <v>111</v>
      </c>
      <c r="B70" s="75">
        <v>11846.108705000001</v>
      </c>
      <c r="C70" s="75">
        <v>11881.460652</v>
      </c>
      <c r="D70" s="75">
        <v>11861.786924</v>
      </c>
      <c r="E70" s="75">
        <v>11847.918211</v>
      </c>
      <c r="F70" s="143">
        <v>9175.3629679999995</v>
      </c>
      <c r="G70" s="75">
        <v>4036.3720330000001</v>
      </c>
      <c r="H70" s="75">
        <v>3867.4305020000002</v>
      </c>
      <c r="I70" s="75">
        <v>3267.2570449999998</v>
      </c>
      <c r="J70" s="75">
        <v>3589.8874099999998</v>
      </c>
      <c r="K70" s="143">
        <v>3685.1565049999999</v>
      </c>
      <c r="L70" s="216" t="s">
        <v>106</v>
      </c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</row>
    <row r="71" spans="1:69" ht="13.5" thickBot="1" x14ac:dyDescent="0.25">
      <c r="A71" s="194" t="s">
        <v>112</v>
      </c>
      <c r="B71" s="77">
        <v>5666.7239909999998</v>
      </c>
      <c r="C71" s="77">
        <v>5583.841872</v>
      </c>
      <c r="D71" s="77">
        <v>5456.2386319999996</v>
      </c>
      <c r="E71" s="77">
        <v>4903.0572460000003</v>
      </c>
      <c r="F71" s="145">
        <v>2760.9776430000002</v>
      </c>
      <c r="G71" s="77">
        <v>629.45099700000003</v>
      </c>
      <c r="H71" s="77">
        <v>875.51420199999995</v>
      </c>
      <c r="I71" s="77">
        <v>799.89517599999999</v>
      </c>
      <c r="J71" s="77">
        <v>865.364957</v>
      </c>
      <c r="K71" s="145">
        <v>1001.569014</v>
      </c>
      <c r="L71" s="208" t="s">
        <v>302</v>
      </c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</row>
    <row r="72" spans="1:69" s="101" customFormat="1" ht="25.5" x14ac:dyDescent="0.2">
      <c r="A72" s="78" t="s">
        <v>114</v>
      </c>
      <c r="B72" s="79">
        <v>1179.2141099999999</v>
      </c>
      <c r="C72" s="79">
        <v>1137.6329350000001</v>
      </c>
      <c r="D72" s="79">
        <v>1388.259556</v>
      </c>
      <c r="E72" s="79">
        <v>1652.750636</v>
      </c>
      <c r="F72" s="147">
        <v>1589.275633</v>
      </c>
      <c r="G72" s="79">
        <v>347.55145499999998</v>
      </c>
      <c r="H72" s="79">
        <v>338.24508200000002</v>
      </c>
      <c r="I72" s="79">
        <v>416.78161999999998</v>
      </c>
      <c r="J72" s="79">
        <v>548.29218100000003</v>
      </c>
      <c r="K72" s="147">
        <v>682.71602499999995</v>
      </c>
      <c r="L72" s="217" t="s">
        <v>326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</row>
    <row r="73" spans="1:69" x14ac:dyDescent="0.2">
      <c r="A73" s="41" t="s">
        <v>116</v>
      </c>
      <c r="B73" s="47">
        <v>10.62364</v>
      </c>
      <c r="C73" s="47">
        <v>1.198577</v>
      </c>
      <c r="D73" s="47">
        <v>0.95637099999999997</v>
      </c>
      <c r="E73" s="47">
        <v>0.82530599999999998</v>
      </c>
      <c r="F73" s="137">
        <v>1.6975039999999999</v>
      </c>
      <c r="G73" s="47">
        <v>0.57279800000000003</v>
      </c>
      <c r="H73" s="47">
        <v>0.22900699999999999</v>
      </c>
      <c r="I73" s="47">
        <v>0.38198599999999999</v>
      </c>
      <c r="J73" s="47">
        <v>0.96006100000000005</v>
      </c>
      <c r="K73" s="137">
        <v>0.59461799999999998</v>
      </c>
      <c r="L73" s="42" t="s">
        <v>233</v>
      </c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</row>
    <row r="74" spans="1:69" ht="13.5" thickBot="1" x14ac:dyDescent="0.25">
      <c r="A74" s="81" t="s">
        <v>118</v>
      </c>
      <c r="B74" s="82">
        <v>1168.5904700000001</v>
      </c>
      <c r="C74" s="82">
        <v>1136.434358</v>
      </c>
      <c r="D74" s="82">
        <v>1387.303185</v>
      </c>
      <c r="E74" s="82">
        <v>1651.92533</v>
      </c>
      <c r="F74" s="149">
        <v>1587.578129</v>
      </c>
      <c r="G74" s="82">
        <v>346.978657</v>
      </c>
      <c r="H74" s="82">
        <v>338.016075</v>
      </c>
      <c r="I74" s="82">
        <v>416.39963399999999</v>
      </c>
      <c r="J74" s="82">
        <v>547.33212000000003</v>
      </c>
      <c r="K74" s="149">
        <v>682.12140699999998</v>
      </c>
      <c r="L74" s="83" t="s">
        <v>119</v>
      </c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</row>
    <row r="75" spans="1:69" s="236" customFormat="1" ht="25.5" x14ac:dyDescent="0.2">
      <c r="A75" s="78" t="s">
        <v>120</v>
      </c>
      <c r="B75" s="19">
        <v>743.54712400000005</v>
      </c>
      <c r="C75" s="19">
        <v>706.05867999999998</v>
      </c>
      <c r="D75" s="19">
        <v>668.39525900000001</v>
      </c>
      <c r="E75" s="19">
        <v>687.67607099999998</v>
      </c>
      <c r="F75" s="150">
        <v>661.78592700000002</v>
      </c>
      <c r="G75" s="19">
        <v>561.03905399999996</v>
      </c>
      <c r="H75" s="19">
        <v>495.64116300000001</v>
      </c>
      <c r="I75" s="19">
        <v>429.76141000000001</v>
      </c>
      <c r="J75" s="19">
        <v>451.36421300000001</v>
      </c>
      <c r="K75" s="150">
        <v>363.47183699999999</v>
      </c>
      <c r="L75" s="217" t="s">
        <v>327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</row>
    <row r="76" spans="1:69" x14ac:dyDescent="0.2">
      <c r="A76" s="41" t="s">
        <v>122</v>
      </c>
      <c r="B76" s="47">
        <v>136.51022599999999</v>
      </c>
      <c r="C76" s="47">
        <v>135.76656399999999</v>
      </c>
      <c r="D76" s="47">
        <v>91.658471000000006</v>
      </c>
      <c r="E76" s="47">
        <v>111.691836</v>
      </c>
      <c r="F76" s="137">
        <v>135.69106500000001</v>
      </c>
      <c r="G76" s="47">
        <v>77.286088000000007</v>
      </c>
      <c r="H76" s="47">
        <v>117.071302</v>
      </c>
      <c r="I76" s="47">
        <v>56.797913000000001</v>
      </c>
      <c r="J76" s="47">
        <v>109.021857</v>
      </c>
      <c r="K76" s="137">
        <v>66.159208000000007</v>
      </c>
      <c r="L76" s="42" t="s">
        <v>123</v>
      </c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</row>
    <row r="77" spans="1:69" x14ac:dyDescent="0.2">
      <c r="A77" s="41" t="s">
        <v>124</v>
      </c>
      <c r="B77" s="47">
        <v>118.12772200000001</v>
      </c>
      <c r="C77" s="47">
        <v>91.827185</v>
      </c>
      <c r="D77" s="47">
        <v>93.153272000000001</v>
      </c>
      <c r="E77" s="47">
        <v>102.573317</v>
      </c>
      <c r="F77" s="137">
        <v>85.791614999999993</v>
      </c>
      <c r="G77" s="47">
        <v>6.2297529999999997</v>
      </c>
      <c r="H77" s="47">
        <v>5.72105</v>
      </c>
      <c r="I77" s="47">
        <v>8.4118490000000001</v>
      </c>
      <c r="J77" s="47">
        <v>4.7631110000000003</v>
      </c>
      <c r="K77" s="137">
        <v>4.1847019999999997</v>
      </c>
      <c r="L77" s="42" t="s">
        <v>125</v>
      </c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</row>
    <row r="78" spans="1:69" x14ac:dyDescent="0.2">
      <c r="A78" s="41" t="s">
        <v>126</v>
      </c>
      <c r="B78" s="47">
        <v>6.1285850000000002</v>
      </c>
      <c r="C78" s="47">
        <v>8.0958670000000001</v>
      </c>
      <c r="D78" s="47">
        <v>11.159803999999999</v>
      </c>
      <c r="E78" s="47">
        <v>15.864865</v>
      </c>
      <c r="F78" s="137">
        <v>17.455235999999999</v>
      </c>
      <c r="G78" s="47">
        <v>0.79950500000000002</v>
      </c>
      <c r="H78" s="47">
        <v>26.192542</v>
      </c>
      <c r="I78" s="47">
        <v>29.159738000000001</v>
      </c>
      <c r="J78" s="47">
        <v>2.597763</v>
      </c>
      <c r="K78" s="137">
        <v>1.766535</v>
      </c>
      <c r="L78" s="42" t="s">
        <v>127</v>
      </c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</row>
    <row r="79" spans="1:69" x14ac:dyDescent="0.2">
      <c r="A79" s="41" t="s">
        <v>128</v>
      </c>
      <c r="B79" s="47">
        <v>218.49546000000001</v>
      </c>
      <c r="C79" s="47">
        <v>138.17848599999999</v>
      </c>
      <c r="D79" s="47">
        <v>119.015985</v>
      </c>
      <c r="E79" s="47">
        <v>116.30749</v>
      </c>
      <c r="F79" s="137">
        <v>92.082858999999999</v>
      </c>
      <c r="G79" s="47">
        <v>405.336862</v>
      </c>
      <c r="H79" s="47">
        <v>291.57942000000003</v>
      </c>
      <c r="I79" s="47">
        <v>293.181194</v>
      </c>
      <c r="J79" s="47">
        <v>300.15378500000003</v>
      </c>
      <c r="K79" s="137">
        <v>246.36394000000001</v>
      </c>
      <c r="L79" s="42" t="s">
        <v>129</v>
      </c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</row>
    <row r="80" spans="1:69" x14ac:dyDescent="0.2">
      <c r="A80" s="41" t="s">
        <v>130</v>
      </c>
      <c r="B80" s="47">
        <v>212.13934399999999</v>
      </c>
      <c r="C80" s="47">
        <v>202.56262000000001</v>
      </c>
      <c r="D80" s="47">
        <v>205.35244599999999</v>
      </c>
      <c r="E80" s="47">
        <v>145.53174999999999</v>
      </c>
      <c r="F80" s="137">
        <v>130.126429</v>
      </c>
      <c r="G80" s="47">
        <v>68.517876000000001</v>
      </c>
      <c r="H80" s="47">
        <v>37.082742000000003</v>
      </c>
      <c r="I80" s="47">
        <v>37.954839999999997</v>
      </c>
      <c r="J80" s="47">
        <v>32.195430999999999</v>
      </c>
      <c r="K80" s="137">
        <v>42.835219000000002</v>
      </c>
      <c r="L80" s="42" t="s">
        <v>131</v>
      </c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</row>
    <row r="81" spans="1:69" x14ac:dyDescent="0.2">
      <c r="A81" s="41" t="s">
        <v>55</v>
      </c>
      <c r="B81" s="47">
        <v>52.145786999999999</v>
      </c>
      <c r="C81" s="47">
        <v>129.62795800000001</v>
      </c>
      <c r="D81" s="47">
        <v>148.05528100000001</v>
      </c>
      <c r="E81" s="47">
        <v>195.70681300000001</v>
      </c>
      <c r="F81" s="137">
        <v>200.638723</v>
      </c>
      <c r="G81" s="47">
        <v>2.86897</v>
      </c>
      <c r="H81" s="47">
        <v>17.994107</v>
      </c>
      <c r="I81" s="47">
        <v>4.2558759999999998</v>
      </c>
      <c r="J81" s="47">
        <v>2.632266</v>
      </c>
      <c r="K81" s="137">
        <v>2.1622330000000001</v>
      </c>
      <c r="L81" s="42" t="s">
        <v>56</v>
      </c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</row>
    <row r="82" spans="1:69" s="236" customFormat="1" x14ac:dyDescent="0.2">
      <c r="A82" s="86" t="s">
        <v>132</v>
      </c>
      <c r="B82" s="22">
        <v>4256.6234800000002</v>
      </c>
      <c r="C82" s="22">
        <v>4453.9271650000001</v>
      </c>
      <c r="D82" s="22">
        <v>4348.8934769999996</v>
      </c>
      <c r="E82" s="22">
        <v>4604.4342580000002</v>
      </c>
      <c r="F82" s="132">
        <v>4163.3237650000001</v>
      </c>
      <c r="G82" s="22">
        <v>2498.3305270000001</v>
      </c>
      <c r="H82" s="22">
        <v>2158.0300550000002</v>
      </c>
      <c r="I82" s="22">
        <v>1620.818839</v>
      </c>
      <c r="J82" s="22">
        <v>1724.866059</v>
      </c>
      <c r="K82" s="132">
        <v>1637.399629</v>
      </c>
      <c r="L82" s="87" t="s">
        <v>133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</row>
    <row r="83" spans="1:69" x14ac:dyDescent="0.2">
      <c r="A83" s="41" t="s">
        <v>134</v>
      </c>
      <c r="B83" s="47" t="s">
        <v>293</v>
      </c>
      <c r="C83" s="47" t="s">
        <v>293</v>
      </c>
      <c r="D83" s="47">
        <v>7.3163000000000006E-2</v>
      </c>
      <c r="E83" s="47" t="s">
        <v>293</v>
      </c>
      <c r="F83" s="137" t="s">
        <v>293</v>
      </c>
      <c r="G83" s="47" t="s">
        <v>293</v>
      </c>
      <c r="H83" s="47" t="s">
        <v>293</v>
      </c>
      <c r="I83" s="47" t="s">
        <v>293</v>
      </c>
      <c r="J83" s="47" t="s">
        <v>293</v>
      </c>
      <c r="K83" s="137">
        <v>5.6341000000000002E-2</v>
      </c>
      <c r="L83" s="42" t="s">
        <v>135</v>
      </c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</row>
    <row r="84" spans="1:69" x14ac:dyDescent="0.2">
      <c r="A84" s="41" t="s">
        <v>136</v>
      </c>
      <c r="B84" s="39">
        <v>13.423406999999999</v>
      </c>
      <c r="C84" s="39">
        <v>17.024239999999999</v>
      </c>
      <c r="D84" s="39">
        <v>24.367433999999999</v>
      </c>
      <c r="E84" s="39">
        <v>28.436288999999999</v>
      </c>
      <c r="F84" s="136">
        <v>29.291308000000001</v>
      </c>
      <c r="G84" s="39">
        <v>232.66386900000001</v>
      </c>
      <c r="H84" s="39">
        <v>143.00944799999999</v>
      </c>
      <c r="I84" s="39">
        <v>93.693437000000003</v>
      </c>
      <c r="J84" s="39">
        <v>175.125687</v>
      </c>
      <c r="K84" s="136">
        <v>133.10653099999999</v>
      </c>
      <c r="L84" s="42" t="s">
        <v>137</v>
      </c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</row>
    <row r="85" spans="1:69" x14ac:dyDescent="0.2">
      <c r="A85" s="41" t="s">
        <v>138</v>
      </c>
      <c r="B85" s="39">
        <v>2884.587912</v>
      </c>
      <c r="C85" s="39">
        <v>2967.8140939999998</v>
      </c>
      <c r="D85" s="39">
        <v>3136.688862</v>
      </c>
      <c r="E85" s="39">
        <v>3507.5315479999999</v>
      </c>
      <c r="F85" s="136">
        <v>3152.8680720000002</v>
      </c>
      <c r="G85" s="39">
        <v>196.48587599999999</v>
      </c>
      <c r="H85" s="39">
        <v>278.80926199999999</v>
      </c>
      <c r="I85" s="39">
        <v>341.47743400000002</v>
      </c>
      <c r="J85" s="39">
        <v>270.92810300000002</v>
      </c>
      <c r="K85" s="136">
        <v>243.33047500000001</v>
      </c>
      <c r="L85" s="42" t="s">
        <v>139</v>
      </c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</row>
    <row r="86" spans="1:69" x14ac:dyDescent="0.2">
      <c r="A86" s="41" t="s">
        <v>140</v>
      </c>
      <c r="B86" s="39">
        <v>46.779738999999999</v>
      </c>
      <c r="C86" s="39">
        <v>28.137757000000001</v>
      </c>
      <c r="D86" s="39">
        <v>24.724111000000001</v>
      </c>
      <c r="E86" s="39">
        <v>27.565584000000001</v>
      </c>
      <c r="F86" s="136">
        <v>22.148284</v>
      </c>
      <c r="G86" s="39">
        <v>32.538297999999998</v>
      </c>
      <c r="H86" s="39">
        <v>33.211649999999999</v>
      </c>
      <c r="I86" s="39">
        <v>19.745125999999999</v>
      </c>
      <c r="J86" s="39">
        <v>8.0302769999999999</v>
      </c>
      <c r="K86" s="136">
        <v>8.6051490000000008</v>
      </c>
      <c r="L86" s="42" t="s">
        <v>141</v>
      </c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</row>
    <row r="87" spans="1:69" x14ac:dyDescent="0.2">
      <c r="A87" s="41" t="s">
        <v>142</v>
      </c>
      <c r="B87" s="39">
        <v>588.94023900000002</v>
      </c>
      <c r="C87" s="39">
        <v>507.74557299999998</v>
      </c>
      <c r="D87" s="39">
        <v>629.12072599999999</v>
      </c>
      <c r="E87" s="39">
        <v>507.64729799999998</v>
      </c>
      <c r="F87" s="136">
        <v>399.92413800000003</v>
      </c>
      <c r="G87" s="39">
        <v>1504.929036</v>
      </c>
      <c r="H87" s="39">
        <v>1160.5548160000001</v>
      </c>
      <c r="I87" s="39">
        <v>814.53941999999995</v>
      </c>
      <c r="J87" s="39">
        <v>866.84440600000005</v>
      </c>
      <c r="K87" s="136">
        <v>876.67033100000003</v>
      </c>
      <c r="L87" s="42" t="s">
        <v>143</v>
      </c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</row>
    <row r="88" spans="1:69" x14ac:dyDescent="0.2">
      <c r="A88" s="41" t="s">
        <v>144</v>
      </c>
      <c r="B88" s="39" t="s">
        <v>293</v>
      </c>
      <c r="C88" s="39">
        <v>2.5601449999999999</v>
      </c>
      <c r="D88" s="39">
        <v>1.427686</v>
      </c>
      <c r="E88" s="39">
        <v>1.383292</v>
      </c>
      <c r="F88" s="136">
        <v>0.65846099999999996</v>
      </c>
      <c r="G88" s="39" t="s">
        <v>293</v>
      </c>
      <c r="H88" s="39">
        <v>0.764544</v>
      </c>
      <c r="I88" s="39">
        <v>3.9477859999999998</v>
      </c>
      <c r="J88" s="39">
        <v>1.511725</v>
      </c>
      <c r="K88" s="136">
        <v>0.205456</v>
      </c>
      <c r="L88" s="42" t="s">
        <v>209</v>
      </c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</row>
    <row r="89" spans="1:69" x14ac:dyDescent="0.2">
      <c r="A89" s="41" t="s">
        <v>146</v>
      </c>
      <c r="B89" s="39">
        <v>443.687254</v>
      </c>
      <c r="C89" s="39">
        <v>595.99662499999999</v>
      </c>
      <c r="D89" s="39">
        <v>400.94722100000001</v>
      </c>
      <c r="E89" s="39">
        <v>401.63727299999999</v>
      </c>
      <c r="F89" s="136">
        <v>406.23914600000001</v>
      </c>
      <c r="G89" s="39">
        <v>72.022300999999999</v>
      </c>
      <c r="H89" s="39">
        <v>174.82038499999999</v>
      </c>
      <c r="I89" s="39">
        <v>75.663193000000007</v>
      </c>
      <c r="J89" s="39">
        <v>116.415481</v>
      </c>
      <c r="K89" s="136">
        <v>78.983722999999998</v>
      </c>
      <c r="L89" s="42" t="s">
        <v>147</v>
      </c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</row>
    <row r="90" spans="1:69" x14ac:dyDescent="0.2">
      <c r="A90" s="41" t="s">
        <v>148</v>
      </c>
      <c r="B90" s="39">
        <v>35.578032</v>
      </c>
      <c r="C90" s="39">
        <v>33.683939000000002</v>
      </c>
      <c r="D90" s="39">
        <v>30.885607</v>
      </c>
      <c r="E90" s="39">
        <v>23.298114000000002</v>
      </c>
      <c r="F90" s="136">
        <v>32.069740000000003</v>
      </c>
      <c r="G90" s="39">
        <v>425.46185500000001</v>
      </c>
      <c r="H90" s="39">
        <v>332.29462100000001</v>
      </c>
      <c r="I90" s="39">
        <v>247.80198100000001</v>
      </c>
      <c r="J90" s="39">
        <v>254.58700899999999</v>
      </c>
      <c r="K90" s="136">
        <v>271.67694999999998</v>
      </c>
      <c r="L90" s="42" t="s">
        <v>149</v>
      </c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</row>
    <row r="91" spans="1:69" x14ac:dyDescent="0.2">
      <c r="A91" s="41" t="s">
        <v>150</v>
      </c>
      <c r="B91" s="39">
        <v>6.4462840000000003</v>
      </c>
      <c r="C91" s="39">
        <v>3.5101179999999998</v>
      </c>
      <c r="D91" s="39">
        <v>5.7408020000000004</v>
      </c>
      <c r="E91" s="39">
        <v>7.0277010000000004</v>
      </c>
      <c r="F91" s="136">
        <v>5.514564</v>
      </c>
      <c r="G91" s="39">
        <v>0.82807200000000003</v>
      </c>
      <c r="H91" s="39">
        <v>0.34230699999999997</v>
      </c>
      <c r="I91" s="39">
        <v>2.6350639999999999</v>
      </c>
      <c r="J91" s="39">
        <v>1.771415</v>
      </c>
      <c r="K91" s="136">
        <v>0.66633600000000004</v>
      </c>
      <c r="L91" s="42" t="s">
        <v>151</v>
      </c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</row>
    <row r="92" spans="1:69" s="237" customFormat="1" ht="13.5" thickBot="1" x14ac:dyDescent="0.25">
      <c r="A92" s="41" t="s">
        <v>55</v>
      </c>
      <c r="B92" s="88">
        <v>237.18061299999999</v>
      </c>
      <c r="C92" s="88">
        <v>297.45264800000001</v>
      </c>
      <c r="D92" s="88">
        <v>94.917865000000006</v>
      </c>
      <c r="E92" s="39">
        <v>99.906341999999995</v>
      </c>
      <c r="F92" s="136">
        <v>114.610052</v>
      </c>
      <c r="G92" s="39">
        <v>33.401220000000002</v>
      </c>
      <c r="H92" s="39">
        <v>34.223022</v>
      </c>
      <c r="I92" s="39">
        <v>21.312791000000001</v>
      </c>
      <c r="J92" s="39">
        <v>29.651955999999998</v>
      </c>
      <c r="K92" s="136">
        <v>24.098337000000001</v>
      </c>
      <c r="L92" s="42" t="s">
        <v>56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</row>
    <row r="93" spans="1:69" ht="13.5" thickBot="1" x14ac:dyDescent="0.25">
      <c r="A93" s="194" t="s">
        <v>152</v>
      </c>
      <c r="B93" s="15">
        <v>1566.874667</v>
      </c>
      <c r="C93" s="15">
        <v>1547.251207</v>
      </c>
      <c r="D93" s="15">
        <v>1621.165448</v>
      </c>
      <c r="E93" s="15">
        <v>1639.4653089999999</v>
      </c>
      <c r="F93" s="130">
        <v>1313.1030579999999</v>
      </c>
      <c r="G93" s="15">
        <v>1074.8506420000001</v>
      </c>
      <c r="H93" s="15">
        <v>1513.640952</v>
      </c>
      <c r="I93" s="15">
        <v>1443.134429</v>
      </c>
      <c r="J93" s="15">
        <v>1500.3280420000001</v>
      </c>
      <c r="K93" s="130">
        <v>1576.4247789999999</v>
      </c>
      <c r="L93" s="208" t="s">
        <v>153</v>
      </c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</row>
    <row r="94" spans="1:69" s="101" customFormat="1" ht="20.25" customHeight="1" thickBot="1" x14ac:dyDescent="0.25">
      <c r="A94" s="211" t="s">
        <v>154</v>
      </c>
      <c r="B94" s="30">
        <v>46.257046000000003</v>
      </c>
      <c r="C94" s="30">
        <v>48.839697999999999</v>
      </c>
      <c r="D94" s="30">
        <v>78.404762000000005</v>
      </c>
      <c r="E94" s="30">
        <v>115.18741</v>
      </c>
      <c r="F94" s="64">
        <v>363.50315999999998</v>
      </c>
      <c r="G94" s="30">
        <v>10.525784</v>
      </c>
      <c r="H94" s="30">
        <v>30.387930000000001</v>
      </c>
      <c r="I94" s="30">
        <v>17.477944999999998</v>
      </c>
      <c r="J94" s="30">
        <v>15.31789</v>
      </c>
      <c r="K94" s="64">
        <v>78.124420999999998</v>
      </c>
      <c r="L94" s="218" t="s">
        <v>214</v>
      </c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</row>
    <row r="95" spans="1:69" s="101" customFormat="1" ht="20.25" customHeight="1" thickBot="1" x14ac:dyDescent="0.25">
      <c r="A95" s="219" t="s">
        <v>81</v>
      </c>
      <c r="B95" s="30">
        <v>1520.6176210000001</v>
      </c>
      <c r="C95" s="30">
        <v>1498.411509</v>
      </c>
      <c r="D95" s="30">
        <v>1542.7606860000001</v>
      </c>
      <c r="E95" s="30">
        <v>1524.2778989999999</v>
      </c>
      <c r="F95" s="64">
        <v>949.59989800000005</v>
      </c>
      <c r="G95" s="30">
        <v>1064.3248579999999</v>
      </c>
      <c r="H95" s="30">
        <v>1483.2530220000001</v>
      </c>
      <c r="I95" s="30">
        <v>1425.6564840000001</v>
      </c>
      <c r="J95" s="57">
        <v>1485.0101520000001</v>
      </c>
      <c r="K95" s="139">
        <v>1498.300358</v>
      </c>
      <c r="L95" s="216" t="s">
        <v>106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</row>
    <row r="96" spans="1:69" s="101" customFormat="1" ht="15.75" x14ac:dyDescent="0.2">
      <c r="A96" s="220" t="s">
        <v>285</v>
      </c>
      <c r="B96" s="19">
        <v>1074.9292829999999</v>
      </c>
      <c r="C96" s="19">
        <v>1127.6428490000001</v>
      </c>
      <c r="D96" s="19">
        <v>1284.4778899999999</v>
      </c>
      <c r="E96" s="19">
        <v>1331.7435700000001</v>
      </c>
      <c r="F96" s="150">
        <v>788.54432599999996</v>
      </c>
      <c r="G96" s="19">
        <v>250.61283900000001</v>
      </c>
      <c r="H96" s="19">
        <v>331.271142</v>
      </c>
      <c r="I96" s="19">
        <v>210.809483</v>
      </c>
      <c r="J96" s="19">
        <v>224.89948999999999</v>
      </c>
      <c r="K96" s="150">
        <v>199.62549300000001</v>
      </c>
      <c r="L96" s="217" t="s">
        <v>286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</row>
    <row r="97" spans="1:69" s="252" customFormat="1" ht="12.75" customHeight="1" x14ac:dyDescent="0.2">
      <c r="A97" s="41" t="s">
        <v>156</v>
      </c>
      <c r="B97" s="47">
        <v>1074.8643119999999</v>
      </c>
      <c r="C97" s="47">
        <v>1127.5201099999999</v>
      </c>
      <c r="D97" s="47">
        <v>1284.4641790000001</v>
      </c>
      <c r="E97" s="47">
        <v>1331.6075960000001</v>
      </c>
      <c r="F97" s="137">
        <v>788.52182600000003</v>
      </c>
      <c r="G97" s="47">
        <v>234.927514</v>
      </c>
      <c r="H97" s="47">
        <v>228.59891300000001</v>
      </c>
      <c r="I97" s="47">
        <v>209.38939400000001</v>
      </c>
      <c r="J97" s="47">
        <v>210.26527300000001</v>
      </c>
      <c r="K97" s="137">
        <v>196.884342</v>
      </c>
      <c r="L97" s="42" t="s">
        <v>157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</row>
    <row r="98" spans="1:69" x14ac:dyDescent="0.2">
      <c r="A98" s="41" t="s">
        <v>244</v>
      </c>
      <c r="B98" s="39" t="s">
        <v>293</v>
      </c>
      <c r="C98" s="39" t="s">
        <v>293</v>
      </c>
      <c r="D98" s="39" t="s">
        <v>293</v>
      </c>
      <c r="E98" s="39" t="s">
        <v>293</v>
      </c>
      <c r="F98" s="136" t="s">
        <v>293</v>
      </c>
      <c r="G98" s="39">
        <v>14.562037</v>
      </c>
      <c r="H98" s="39">
        <v>101.816273</v>
      </c>
      <c r="I98" s="39">
        <v>0.50611700000000004</v>
      </c>
      <c r="J98" s="39">
        <v>12.512898</v>
      </c>
      <c r="K98" s="136">
        <v>1.0919540000000001</v>
      </c>
      <c r="L98" s="42" t="s">
        <v>246</v>
      </c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</row>
    <row r="99" spans="1:69" x14ac:dyDescent="0.2">
      <c r="A99" s="41" t="s">
        <v>245</v>
      </c>
      <c r="B99" s="39">
        <v>6.3738000000000003E-2</v>
      </c>
      <c r="C99" s="39">
        <v>5.8407000000000001E-2</v>
      </c>
      <c r="D99" s="39" t="s">
        <v>293</v>
      </c>
      <c r="E99" s="39" t="s">
        <v>293</v>
      </c>
      <c r="F99" s="136" t="s">
        <v>293</v>
      </c>
      <c r="G99" s="39" t="s">
        <v>293</v>
      </c>
      <c r="H99" s="39" t="s">
        <v>293</v>
      </c>
      <c r="I99" s="39" t="s">
        <v>293</v>
      </c>
      <c r="J99" s="39" t="s">
        <v>293</v>
      </c>
      <c r="K99" s="136" t="s">
        <v>293</v>
      </c>
      <c r="L99" s="42" t="s">
        <v>247</v>
      </c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</row>
    <row r="100" spans="1:69" x14ac:dyDescent="0.2">
      <c r="A100" s="41" t="s">
        <v>55</v>
      </c>
      <c r="B100" s="39" t="s">
        <v>293</v>
      </c>
      <c r="C100" s="39">
        <v>6.4332E-2</v>
      </c>
      <c r="D100" s="39" t="s">
        <v>293</v>
      </c>
      <c r="E100" s="39">
        <v>0.11965199999999999</v>
      </c>
      <c r="F100" s="136" t="s">
        <v>293</v>
      </c>
      <c r="G100" s="39">
        <v>1.1232880000000001</v>
      </c>
      <c r="H100" s="39">
        <v>0.85595600000000005</v>
      </c>
      <c r="I100" s="39">
        <v>0.91397200000000001</v>
      </c>
      <c r="J100" s="39">
        <v>2.1213190000000002</v>
      </c>
      <c r="K100" s="136">
        <v>1.649197</v>
      </c>
      <c r="L100" s="42" t="s">
        <v>56</v>
      </c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</row>
    <row r="101" spans="1:69" ht="25.5" x14ac:dyDescent="0.2">
      <c r="A101" s="94" t="s">
        <v>164</v>
      </c>
      <c r="B101" s="67">
        <v>69.65307</v>
      </c>
      <c r="C101" s="67">
        <v>46.590437000000001</v>
      </c>
      <c r="D101" s="67">
        <v>46.409697000000001</v>
      </c>
      <c r="E101" s="67">
        <v>41.955030000000001</v>
      </c>
      <c r="F101" s="141">
        <v>33.663722</v>
      </c>
      <c r="G101" s="67">
        <v>154.80605499999999</v>
      </c>
      <c r="H101" s="67">
        <v>174.21768800000001</v>
      </c>
      <c r="I101" s="67">
        <v>185.845134</v>
      </c>
      <c r="J101" s="67">
        <v>260.734261</v>
      </c>
      <c r="K101" s="141">
        <v>183.28671900000001</v>
      </c>
      <c r="L101" s="221" t="s">
        <v>165</v>
      </c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</row>
    <row r="102" spans="1:69" ht="25.5" x14ac:dyDescent="0.2">
      <c r="A102" s="94" t="s">
        <v>166</v>
      </c>
      <c r="B102" s="67">
        <v>333.81204500000001</v>
      </c>
      <c r="C102" s="67">
        <v>281.91105199999998</v>
      </c>
      <c r="D102" s="67">
        <v>157.475943</v>
      </c>
      <c r="E102" s="67">
        <v>94.880527000000001</v>
      </c>
      <c r="F102" s="141">
        <v>83.076268999999996</v>
      </c>
      <c r="G102" s="67">
        <v>520.45833400000004</v>
      </c>
      <c r="H102" s="67">
        <v>847.96249499999999</v>
      </c>
      <c r="I102" s="67">
        <v>874.74510999999995</v>
      </c>
      <c r="J102" s="67">
        <v>790.26895200000001</v>
      </c>
      <c r="K102" s="141">
        <v>850.75069099999996</v>
      </c>
      <c r="L102" s="221" t="s">
        <v>167</v>
      </c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</row>
    <row r="103" spans="1:69" ht="13.5" thickBot="1" x14ac:dyDescent="0.25">
      <c r="A103" s="52" t="s">
        <v>329</v>
      </c>
      <c r="B103" s="53">
        <v>42.223222999999997</v>
      </c>
      <c r="C103" s="53">
        <v>42.267170999999998</v>
      </c>
      <c r="D103" s="53">
        <v>54.397156000000003</v>
      </c>
      <c r="E103" s="53">
        <v>55.698771999999998</v>
      </c>
      <c r="F103" s="152">
        <v>44.315581000000002</v>
      </c>
      <c r="G103" s="53">
        <v>138.44763</v>
      </c>
      <c r="H103" s="53">
        <v>129.80169699999999</v>
      </c>
      <c r="I103" s="53">
        <v>154.25675699999999</v>
      </c>
      <c r="J103" s="53">
        <v>209.107449</v>
      </c>
      <c r="K103" s="152">
        <v>264.63745499999999</v>
      </c>
      <c r="L103" s="55" t="s">
        <v>328</v>
      </c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</row>
    <row r="104" spans="1:69" s="190" customFormat="1" ht="12" x14ac:dyDescent="0.2">
      <c r="A104" s="191" t="s">
        <v>289</v>
      </c>
      <c r="B104" s="227"/>
      <c r="C104" s="227"/>
      <c r="D104" s="227"/>
      <c r="E104" s="227"/>
      <c r="F104" s="227"/>
      <c r="G104" s="224"/>
      <c r="H104" s="224"/>
      <c r="I104" s="224"/>
      <c r="J104" s="224"/>
      <c r="K104" s="224"/>
      <c r="L104" s="225" t="s">
        <v>291</v>
      </c>
      <c r="M104" s="189"/>
    </row>
    <row r="105" spans="1:69" s="190" customFormat="1" ht="12" x14ac:dyDescent="0.2">
      <c r="A105" s="191" t="s">
        <v>290</v>
      </c>
      <c r="B105" s="227"/>
      <c r="C105" s="227"/>
      <c r="D105" s="227"/>
      <c r="E105" s="227"/>
      <c r="F105" s="227"/>
      <c r="G105" s="224"/>
      <c r="H105" s="224"/>
      <c r="I105" s="224"/>
      <c r="J105" s="224"/>
      <c r="K105" s="224"/>
      <c r="L105" s="225" t="s">
        <v>292</v>
      </c>
      <c r="M105" s="189"/>
    </row>
    <row r="106" spans="1:69" s="190" customFormat="1" ht="12" x14ac:dyDescent="0.2">
      <c r="A106" s="191" t="s">
        <v>339</v>
      </c>
      <c r="B106" s="227"/>
      <c r="C106" s="227"/>
      <c r="D106" s="227"/>
      <c r="E106" s="227"/>
      <c r="F106" s="227"/>
      <c r="G106" s="224"/>
      <c r="H106" s="224"/>
      <c r="I106" s="224"/>
      <c r="J106" s="224"/>
      <c r="K106" s="224"/>
      <c r="L106" s="225" t="s">
        <v>316</v>
      </c>
      <c r="M106" s="189"/>
    </row>
    <row r="107" spans="1:69" s="234" customFormat="1" x14ac:dyDescent="0.2">
      <c r="A107" s="116"/>
      <c r="B107" s="246"/>
      <c r="C107" s="246"/>
      <c r="D107" s="246"/>
      <c r="E107" s="246"/>
      <c r="F107" s="246"/>
      <c r="G107" s="241"/>
      <c r="H107" s="241"/>
      <c r="I107" s="241"/>
      <c r="J107" s="241"/>
      <c r="K107" s="241"/>
      <c r="L107" s="240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  <c r="BP107" s="235"/>
      <c r="BQ107" s="235"/>
    </row>
    <row r="108" spans="1:69" s="234" customFormat="1" x14ac:dyDescent="0.2">
      <c r="A108" s="116"/>
      <c r="B108" s="246"/>
      <c r="C108" s="246"/>
      <c r="D108" s="246"/>
      <c r="E108" s="246"/>
      <c r="F108" s="246"/>
      <c r="G108" s="241"/>
      <c r="H108" s="241"/>
      <c r="I108" s="241"/>
      <c r="J108" s="241"/>
      <c r="K108" s="241"/>
      <c r="L108" s="240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5"/>
      <c r="BN108" s="235"/>
      <c r="BO108" s="235"/>
      <c r="BP108" s="235"/>
      <c r="BQ108" s="235"/>
    </row>
    <row r="109" spans="1:69" s="234" customFormat="1" x14ac:dyDescent="0.2">
      <c r="A109" s="116"/>
      <c r="B109" s="246"/>
      <c r="C109" s="246"/>
      <c r="D109" s="246"/>
      <c r="E109" s="246"/>
      <c r="F109" s="246"/>
      <c r="G109" s="241"/>
      <c r="H109" s="241"/>
      <c r="I109" s="241"/>
      <c r="J109" s="241"/>
      <c r="K109" s="241"/>
      <c r="L109" s="240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</row>
    <row r="110" spans="1:69" s="234" customFormat="1" x14ac:dyDescent="0.2">
      <c r="A110" s="116"/>
      <c r="B110" s="246"/>
      <c r="C110" s="246"/>
      <c r="D110" s="246"/>
      <c r="E110" s="246"/>
      <c r="F110" s="246"/>
      <c r="G110" s="241"/>
      <c r="H110" s="241"/>
      <c r="I110" s="241"/>
      <c r="J110" s="241"/>
      <c r="K110" s="241"/>
      <c r="L110" s="240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  <c r="BP110" s="235"/>
      <c r="BQ110" s="235"/>
    </row>
    <row r="111" spans="1:69" s="234" customFormat="1" x14ac:dyDescent="0.2">
      <c r="A111" s="116"/>
      <c r="B111" s="246"/>
      <c r="C111" s="246"/>
      <c r="D111" s="246"/>
      <c r="E111" s="246"/>
      <c r="F111" s="246"/>
      <c r="G111" s="241"/>
      <c r="H111" s="241"/>
      <c r="I111" s="241"/>
      <c r="J111" s="241"/>
      <c r="K111" s="241"/>
      <c r="L111" s="247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  <c r="BP111" s="235"/>
      <c r="BQ111" s="235"/>
    </row>
    <row r="112" spans="1:69" s="234" customFormat="1" x14ac:dyDescent="0.2">
      <c r="A112" s="116"/>
      <c r="B112" s="246"/>
      <c r="C112" s="246"/>
      <c r="D112" s="246"/>
      <c r="E112" s="246"/>
      <c r="F112" s="246"/>
      <c r="G112" s="241"/>
      <c r="H112" s="241"/>
      <c r="I112" s="241"/>
      <c r="J112" s="241"/>
      <c r="K112" s="241"/>
      <c r="L112" s="240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</row>
    <row r="113" spans="1:69" s="234" customFormat="1" x14ac:dyDescent="0.2">
      <c r="A113" s="116"/>
      <c r="B113" s="246"/>
      <c r="C113" s="246"/>
      <c r="D113" s="246"/>
      <c r="E113" s="246"/>
      <c r="F113" s="246"/>
      <c r="G113" s="241"/>
      <c r="H113" s="241"/>
      <c r="I113" s="241"/>
      <c r="J113" s="241"/>
      <c r="K113" s="241"/>
      <c r="L113" s="240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</row>
    <row r="114" spans="1:69" s="234" customFormat="1" x14ac:dyDescent="0.2">
      <c r="A114" s="116"/>
      <c r="B114" s="246"/>
      <c r="C114" s="246"/>
      <c r="D114" s="246"/>
      <c r="E114" s="246"/>
      <c r="F114" s="246"/>
      <c r="G114" s="241"/>
      <c r="H114" s="241"/>
      <c r="I114" s="241"/>
      <c r="J114" s="241"/>
      <c r="K114" s="241"/>
      <c r="L114" s="240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</row>
    <row r="115" spans="1:69" s="234" customFormat="1" x14ac:dyDescent="0.2">
      <c r="A115" s="116"/>
      <c r="B115" s="246"/>
      <c r="C115" s="246"/>
      <c r="D115" s="246"/>
      <c r="E115" s="246"/>
      <c r="F115" s="246"/>
      <c r="G115" s="241"/>
      <c r="H115" s="241"/>
      <c r="I115" s="241"/>
      <c r="J115" s="241"/>
      <c r="K115" s="241"/>
      <c r="L115" s="240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</row>
    <row r="116" spans="1:69" s="234" customFormat="1" x14ac:dyDescent="0.2">
      <c r="A116" s="116"/>
      <c r="B116" s="246"/>
      <c r="C116" s="246"/>
      <c r="D116" s="246"/>
      <c r="E116" s="246"/>
      <c r="F116" s="246"/>
      <c r="G116" s="241"/>
      <c r="H116" s="241"/>
      <c r="I116" s="241"/>
      <c r="J116" s="241"/>
      <c r="K116" s="241"/>
      <c r="L116" s="240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35"/>
      <c r="BH116" s="235"/>
      <c r="BI116" s="235"/>
      <c r="BJ116" s="235"/>
      <c r="BK116" s="235"/>
      <c r="BL116" s="235"/>
      <c r="BM116" s="235"/>
      <c r="BN116" s="235"/>
      <c r="BO116" s="235"/>
      <c r="BP116" s="235"/>
      <c r="BQ116" s="235"/>
    </row>
    <row r="117" spans="1:69" s="234" customFormat="1" x14ac:dyDescent="0.2">
      <c r="A117" s="116"/>
      <c r="B117" s="246"/>
      <c r="C117" s="246"/>
      <c r="D117" s="246"/>
      <c r="E117" s="246"/>
      <c r="F117" s="246"/>
      <c r="G117" s="241"/>
      <c r="H117" s="241"/>
      <c r="I117" s="241"/>
      <c r="J117" s="241"/>
      <c r="K117" s="241"/>
      <c r="L117" s="240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35"/>
      <c r="AT117" s="235"/>
      <c r="AU117" s="235"/>
      <c r="AV117" s="235"/>
      <c r="AW117" s="235"/>
      <c r="AX117" s="235"/>
      <c r="AY117" s="235"/>
      <c r="AZ117" s="235"/>
      <c r="BA117" s="235"/>
      <c r="BB117" s="235"/>
      <c r="BC117" s="235"/>
      <c r="BD117" s="235"/>
      <c r="BE117" s="235"/>
      <c r="BF117" s="235"/>
      <c r="BG117" s="235"/>
      <c r="BH117" s="235"/>
      <c r="BI117" s="235"/>
      <c r="BJ117" s="235"/>
      <c r="BK117" s="235"/>
      <c r="BL117" s="235"/>
      <c r="BM117" s="235"/>
      <c r="BN117" s="235"/>
      <c r="BO117" s="235"/>
      <c r="BP117" s="235"/>
      <c r="BQ117" s="235"/>
    </row>
    <row r="118" spans="1:69" s="234" customFormat="1" x14ac:dyDescent="0.2">
      <c r="A118" s="116"/>
      <c r="B118" s="246"/>
      <c r="C118" s="246"/>
      <c r="D118" s="246"/>
      <c r="E118" s="246"/>
      <c r="F118" s="246"/>
      <c r="G118" s="241"/>
      <c r="H118" s="241"/>
      <c r="I118" s="241"/>
      <c r="J118" s="241"/>
      <c r="K118" s="241"/>
      <c r="L118" s="240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  <c r="BP118" s="235"/>
      <c r="BQ118" s="235"/>
    </row>
    <row r="119" spans="1:69" s="234" customFormat="1" x14ac:dyDescent="0.2">
      <c r="A119" s="116"/>
      <c r="B119" s="246"/>
      <c r="C119" s="246"/>
      <c r="D119" s="246"/>
      <c r="E119" s="246"/>
      <c r="F119" s="246"/>
      <c r="G119" s="241"/>
      <c r="H119" s="241"/>
      <c r="I119" s="241"/>
      <c r="J119" s="241"/>
      <c r="K119" s="241"/>
      <c r="L119" s="240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235"/>
      <c r="AM119" s="235"/>
      <c r="AN119" s="235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</row>
    <row r="120" spans="1:69" x14ac:dyDescent="0.2">
      <c r="B120" s="240"/>
      <c r="C120" s="240"/>
      <c r="D120" s="240"/>
      <c r="E120" s="240"/>
      <c r="F120" s="240"/>
    </row>
    <row r="121" spans="1:69" x14ac:dyDescent="0.2">
      <c r="B121" s="240"/>
      <c r="C121" s="240"/>
      <c r="D121" s="240"/>
      <c r="E121" s="240"/>
      <c r="F121" s="240"/>
    </row>
    <row r="122" spans="1:69" x14ac:dyDescent="0.2">
      <c r="B122" s="240"/>
      <c r="C122" s="240"/>
      <c r="D122" s="240"/>
      <c r="E122" s="240"/>
      <c r="F122" s="240"/>
    </row>
    <row r="123" spans="1:69" x14ac:dyDescent="0.2">
      <c r="B123" s="240"/>
      <c r="C123" s="240"/>
      <c r="D123" s="240"/>
      <c r="E123" s="240"/>
      <c r="F123" s="240"/>
    </row>
    <row r="124" spans="1:69" x14ac:dyDescent="0.2">
      <c r="B124" s="240"/>
      <c r="C124" s="240"/>
      <c r="D124" s="240"/>
      <c r="E124" s="240"/>
      <c r="F124" s="240"/>
    </row>
    <row r="125" spans="1:69" x14ac:dyDescent="0.2">
      <c r="B125" s="240"/>
      <c r="C125" s="240"/>
      <c r="D125" s="240"/>
      <c r="E125" s="240"/>
      <c r="F125" s="240"/>
    </row>
    <row r="126" spans="1:69" x14ac:dyDescent="0.2">
      <c r="B126" s="240"/>
      <c r="C126" s="240"/>
      <c r="D126" s="240"/>
      <c r="E126" s="240"/>
      <c r="F126" s="240"/>
    </row>
    <row r="127" spans="1:69" x14ac:dyDescent="0.2">
      <c r="B127" s="240"/>
      <c r="C127" s="240"/>
      <c r="D127" s="240"/>
      <c r="E127" s="240"/>
      <c r="F127" s="240"/>
    </row>
    <row r="128" spans="1:69" x14ac:dyDescent="0.2">
      <c r="B128" s="240"/>
      <c r="C128" s="240"/>
      <c r="D128" s="240"/>
      <c r="E128" s="240"/>
      <c r="F128" s="240"/>
    </row>
    <row r="129" spans="2:6" x14ac:dyDescent="0.2">
      <c r="B129" s="240"/>
      <c r="C129" s="240"/>
      <c r="D129" s="240"/>
      <c r="E129" s="240"/>
      <c r="F129" s="240"/>
    </row>
    <row r="130" spans="2:6" x14ac:dyDescent="0.2">
      <c r="B130" s="240"/>
      <c r="C130" s="240"/>
      <c r="D130" s="240"/>
      <c r="E130" s="240"/>
      <c r="F130" s="240"/>
    </row>
  </sheetData>
  <mergeCells count="3">
    <mergeCell ref="A3:L3"/>
    <mergeCell ref="B4:F4"/>
    <mergeCell ref="G4:K4"/>
  </mergeCells>
  <conditionalFormatting sqref="B6:K103">
    <cfRule type="cellIs" dxfId="17" priority="1" operator="lessThan">
      <formula>0.05</formula>
    </cfRule>
  </conditionalFormatting>
  <printOptions horizontalCentered="1" verticalCentered="1"/>
  <pageMargins left="0.19685039370078741" right="0.19685039370078741" top="0" bottom="0" header="0.19685039370078741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36</vt:i4>
      </vt:variant>
    </vt:vector>
  </HeadingPairs>
  <TitlesOfParts>
    <vt:vector size="58" baseType="lpstr">
      <vt:lpstr>bahrain</vt:lpstr>
      <vt:lpstr>egypt</vt:lpstr>
      <vt:lpstr>Iraq</vt:lpstr>
      <vt:lpstr>jordan</vt:lpstr>
      <vt:lpstr>kuwait</vt:lpstr>
      <vt:lpstr>lebanon</vt:lpstr>
      <vt:lpstr>libya</vt:lpstr>
      <vt:lpstr>mauritania</vt:lpstr>
      <vt:lpstr>morocco</vt:lpstr>
      <vt:lpstr>oman</vt:lpstr>
      <vt:lpstr>palestine</vt:lpstr>
      <vt:lpstr>qatar</vt:lpstr>
      <vt:lpstr>saudi arabia</vt:lpstr>
      <vt:lpstr>sudan</vt:lpstr>
      <vt:lpstr>syria</vt:lpstr>
      <vt:lpstr>tunisia</vt:lpstr>
      <vt:lpstr>UAE</vt:lpstr>
      <vt:lpstr>yemen</vt:lpstr>
      <vt:lpstr>all</vt:lpstr>
      <vt:lpstr>oil exporter</vt:lpstr>
      <vt:lpstr>non oil</vt:lpstr>
      <vt:lpstr>Sheet1</vt:lpstr>
      <vt:lpstr>bahrain!Print_Area</vt:lpstr>
      <vt:lpstr>egypt!Print_Area</vt:lpstr>
      <vt:lpstr>Iraq!Print_Area</vt:lpstr>
      <vt:lpstr>jordan!Print_Area</vt:lpstr>
      <vt:lpstr>kuwait!Print_Area</vt:lpstr>
      <vt:lpstr>lebanon!Print_Area</vt:lpstr>
      <vt:lpstr>libya!Print_Area</vt:lpstr>
      <vt:lpstr>mauritania!Print_Area</vt:lpstr>
      <vt:lpstr>morocco!Print_Area</vt:lpstr>
      <vt:lpstr>oman!Print_Area</vt:lpstr>
      <vt:lpstr>palestine!Print_Area</vt:lpstr>
      <vt:lpstr>qatar!Print_Area</vt:lpstr>
      <vt:lpstr>'saudi arabia'!Print_Area</vt:lpstr>
      <vt:lpstr>sudan!Print_Area</vt:lpstr>
      <vt:lpstr>syria!Print_Area</vt:lpstr>
      <vt:lpstr>tunisia!Print_Area</vt:lpstr>
      <vt:lpstr>UAE!Print_Area</vt:lpstr>
      <vt:lpstr>yemen!Print_Area</vt:lpstr>
      <vt:lpstr>bahrain!Print_Titles</vt:lpstr>
      <vt:lpstr>egypt!Print_Titles</vt:lpstr>
      <vt:lpstr>Iraq!Print_Titles</vt:lpstr>
      <vt:lpstr>jordan!Print_Titles</vt:lpstr>
      <vt:lpstr>kuwait!Print_Titles</vt:lpstr>
      <vt:lpstr>lebanon!Print_Titles</vt:lpstr>
      <vt:lpstr>libya!Print_Titles</vt:lpstr>
      <vt:lpstr>mauritania!Print_Titles</vt:lpstr>
      <vt:lpstr>morocco!Print_Titles</vt:lpstr>
      <vt:lpstr>oman!Print_Titles</vt:lpstr>
      <vt:lpstr>palestine!Print_Titles</vt:lpstr>
      <vt:lpstr>qatar!Print_Titles</vt:lpstr>
      <vt:lpstr>'saudi arabia'!Print_Titles</vt:lpstr>
      <vt:lpstr>sudan!Print_Titles</vt:lpstr>
      <vt:lpstr>syria!Print_Titles</vt:lpstr>
      <vt:lpstr>tunisia!Print_Titles</vt:lpstr>
      <vt:lpstr>UAE!Print_Titles</vt:lpstr>
      <vt:lpstr>yemen!Print_Titles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2017-05-26T09:55:28Z</cp:lastPrinted>
  <dcterms:created xsi:type="dcterms:W3CDTF">2011-12-22T07:32:10Z</dcterms:created>
  <dcterms:modified xsi:type="dcterms:W3CDTF">2017-05-29T06:38:32Z</dcterms:modified>
</cp:coreProperties>
</file>